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0170" windowHeight="7095" activeTab="1"/>
  </bookViews>
  <sheets>
    <sheet name="Descrizione 2018" sheetId="1" r:id="rId1"/>
    <sheet name="Dati 2018" sheetId="2" r:id="rId2"/>
    <sheet name="Dati lingue 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Zinanni</author>
  </authors>
  <commentList>
    <comment ref="L28" authorId="0">
      <text>
        <r>
          <rPr>
            <b/>
            <sz val="9"/>
            <rFont val="Tahoma"/>
            <family val="2"/>
          </rPr>
          <t xml:space="preserve">più volumi con prezzo &gt; a 100 euro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Unifi</author>
  </authors>
  <commentList>
    <comment ref="W15" authorId="0">
      <text>
        <r>
          <rPr>
            <b/>
            <sz val="9"/>
            <rFont val="Tahoma"/>
            <family val="2"/>
          </rPr>
          <t>il volume 
Public economics in an age of austerity / A. B. Atkinson, 2014 [9781138018150]
Public economics in an age of austerity, costa 124,43 euro</t>
        </r>
        <r>
          <rPr>
            <sz val="9"/>
            <rFont val="Tahoma"/>
            <family val="2"/>
          </rPr>
          <t xml:space="preserve">
</t>
        </r>
      </text>
    </comment>
    <comment ref="W20" authorId="0">
      <text>
        <r>
          <rPr>
            <b/>
            <sz val="9"/>
            <rFont val="Tahoma"/>
            <family val="2"/>
          </rPr>
          <t>il volume Australia's war crimes trials 1945-51, costa 330,22 euro</t>
        </r>
        <r>
          <rPr>
            <sz val="9"/>
            <rFont val="Tahoma"/>
            <family val="2"/>
          </rPr>
          <t xml:space="preserve">
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ciascun volume costa 100 euro circa </t>
        </r>
        <r>
          <rPr>
            <sz val="9"/>
            <rFont val="Tahoma"/>
            <family val="2"/>
          </rPr>
          <t xml:space="preserve">
</t>
        </r>
      </text>
    </comment>
    <comment ref="W22" authorId="0">
      <text>
        <r>
          <rPr>
            <b/>
            <sz val="9"/>
            <rFont val="Tahoma"/>
            <family val="2"/>
          </rPr>
          <t>il volume Arbitration and international trade in the Arab countries, costa 368,48 euro. Ce ne sono altri molto cari</t>
        </r>
        <r>
          <rPr>
            <sz val="9"/>
            <rFont val="Tahoma"/>
            <family val="2"/>
          </rPr>
          <t xml:space="preserve">
</t>
        </r>
      </text>
    </comment>
    <comment ref="W27" authorId="0">
      <text>
        <r>
          <rPr>
            <b/>
            <sz val="9"/>
            <rFont val="Tahoma"/>
            <family val="2"/>
          </rPr>
          <t>il volume A history of Russian law : from ancient times to the Council Code (Ulozhenie) of Tsar Aleksei Mikhailovich of 1649, costa 399,6 euro</t>
        </r>
      </text>
    </comment>
    <comment ref="AA30" authorId="0">
      <text>
        <r>
          <rPr>
            <b/>
            <sz val="9"/>
            <rFont val="Tahoma"/>
            <family val="2"/>
          </rPr>
          <t>ciascun volume costa più di 100 euro</t>
        </r>
      </text>
    </comment>
    <comment ref="W33" authorId="0">
      <text>
        <r>
          <rPr>
            <b/>
            <sz val="9"/>
            <rFont val="Tahoma"/>
            <family val="2"/>
          </rPr>
          <t>l'opera The Routledge companion to behavioural accounting research costa 199,90 euro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<sst xmlns="http://schemas.openxmlformats.org/spreadsheetml/2006/main" count="271" uniqueCount="160">
  <si>
    <t>320-320.4</t>
  </si>
  <si>
    <t>321-323</t>
  </si>
  <si>
    <t>324-326</t>
  </si>
  <si>
    <t>330-330.1</t>
  </si>
  <si>
    <t>330.9-331</t>
  </si>
  <si>
    <t>332-332.8</t>
  </si>
  <si>
    <t>333-337</t>
  </si>
  <si>
    <t>338.4-338.8</t>
  </si>
  <si>
    <t>338.9-339</t>
  </si>
  <si>
    <t>340-340.1</t>
  </si>
  <si>
    <t>341-341.2</t>
  </si>
  <si>
    <t>341.3-341.738</t>
  </si>
  <si>
    <t>342-342.44</t>
  </si>
  <si>
    <t>342.45-342.4505</t>
  </si>
  <si>
    <t>342.46-342.9</t>
  </si>
  <si>
    <t>343-343.44</t>
  </si>
  <si>
    <t>343.45-343.457</t>
  </si>
  <si>
    <t>343.46-343.8</t>
  </si>
  <si>
    <t>344-344.44</t>
  </si>
  <si>
    <t>344.45-344.4501</t>
  </si>
  <si>
    <t>345.45-345.4502</t>
  </si>
  <si>
    <t>345.4503-345.459</t>
  </si>
  <si>
    <t>345.46-345.9</t>
  </si>
  <si>
    <t>346-346.3</t>
  </si>
  <si>
    <t>346.4-346.44</t>
  </si>
  <si>
    <t>346.45-346.4502</t>
  </si>
  <si>
    <t>346.4503-346.4505</t>
  </si>
  <si>
    <t>346.4506-346.450682</t>
  </si>
  <si>
    <t>346.4507-346.458</t>
  </si>
  <si>
    <t>346.46-346.9</t>
  </si>
  <si>
    <t>347-347.44</t>
  </si>
  <si>
    <t>347.45-347.458</t>
  </si>
  <si>
    <t>347.46-347.98</t>
  </si>
  <si>
    <t>348-349</t>
  </si>
  <si>
    <t>350-359</t>
  </si>
  <si>
    <t>360-363</t>
  </si>
  <si>
    <t>364-369</t>
  </si>
  <si>
    <t>370-398</t>
  </si>
  <si>
    <t>400-499</t>
  </si>
  <si>
    <t>500-599</t>
  </si>
  <si>
    <t>600-657</t>
  </si>
  <si>
    <t>658-658.4</t>
  </si>
  <si>
    <t>658.5-690</t>
  </si>
  <si>
    <t>700-800</t>
  </si>
  <si>
    <t>900-939.8</t>
  </si>
  <si>
    <t>940-944</t>
  </si>
  <si>
    <t>945-945.09</t>
  </si>
  <si>
    <t>945.1-945.9</t>
  </si>
  <si>
    <t>946-996</t>
  </si>
  <si>
    <t xml:space="preserve">Gruppi sociali </t>
  </si>
  <si>
    <t xml:space="preserve">Economia </t>
  </si>
  <si>
    <r>
      <t xml:space="preserve">Finanza pubblica </t>
    </r>
  </si>
  <si>
    <t>Produzione</t>
  </si>
  <si>
    <t>SCIENZE POLITICHE</t>
  </si>
  <si>
    <t>ECONOMIA</t>
  </si>
  <si>
    <t>Diritto</t>
  </si>
  <si>
    <t>Diritto penale</t>
  </si>
  <si>
    <t>Diritto privato</t>
  </si>
  <si>
    <t>DIRITTO</t>
  </si>
  <si>
    <t>Assicurazioni</t>
  </si>
  <si>
    <t>Commercio, comunicazioni, trasporti</t>
  </si>
  <si>
    <t>Contabilità</t>
  </si>
  <si>
    <t>Gestione generale</t>
  </si>
  <si>
    <t>Cm occupati</t>
  </si>
  <si>
    <t xml:space="preserve">324; 328 </t>
  </si>
  <si>
    <t>Economia internazionale</t>
  </si>
  <si>
    <t>Lingue</t>
  </si>
  <si>
    <t>Età</t>
  </si>
  <si>
    <t>Spazio</t>
  </si>
  <si>
    <t>Equivalente 
verbale</t>
  </si>
  <si>
    <t>Circolazione</t>
  </si>
  <si>
    <t>Inventari accessionati</t>
  </si>
  <si>
    <t>Acquisti</t>
  </si>
  <si>
    <t>Inventari acquistati</t>
  </si>
  <si>
    <t>Accessioni (acquisti+doni)</t>
  </si>
  <si>
    <t>Valore acquisti (spesa)</t>
  </si>
  <si>
    <t>% su totale GEN scienze sociali</t>
  </si>
  <si>
    <t>% volumi in francese su totale vol. intervallo CDD</t>
  </si>
  <si>
    <t>% volumi in tedesco su totale vol. intervallo CDD</t>
  </si>
  <si>
    <t>% volumi in inglese su totale vol. intervallo CDD</t>
  </si>
  <si>
    <t>Pubblicità</t>
  </si>
  <si>
    <t>Macroeconomia</t>
  </si>
  <si>
    <t>Diritto delle nazioni</t>
  </si>
  <si>
    <t>Diritto costituzionale e amministrativo</t>
  </si>
  <si>
    <t>Diritto finanziario, tributario, commerciale</t>
  </si>
  <si>
    <t>Diritto processuale civile</t>
  </si>
  <si>
    <t>Amministrazione pubblica</t>
  </si>
  <si>
    <t>Scienza militare</t>
  </si>
  <si>
    <t>Interazione sociale</t>
  </si>
  <si>
    <t xml:space="preserve">Scienze sociali Sociologia e antropologia </t>
  </si>
  <si>
    <t xml:space="preserve">Cultura e istituzioni Comunità </t>
  </si>
  <si>
    <t>Scienza politica Forme di governo e Stato</t>
  </si>
  <si>
    <t>Relazioni dello Stato coi gruppi Diritti</t>
  </si>
  <si>
    <r>
      <t>Vita politica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Processo legislativo</t>
    </r>
  </si>
  <si>
    <t>Migrazioni Relazioni internazionali</t>
  </si>
  <si>
    <t>Economia del lavoro, finanziaria, della terra</t>
  </si>
  <si>
    <t>Cooperative Socialismo</t>
  </si>
  <si>
    <t>Diritto del lavoro</t>
  </si>
  <si>
    <t>Leggi, regolamenti, giurisprudenza Specifiche giurisdizioni</t>
  </si>
  <si>
    <t>Criminologia Istituti di pena</t>
  </si>
  <si>
    <t>300-301</t>
  </si>
  <si>
    <t>302-304</t>
  </si>
  <si>
    <t>% in italiano su totale vol. intervallo CDD</t>
  </si>
  <si>
    <t>% in inglese su totale vol. intervallo CDD</t>
  </si>
  <si>
    <t>% in francese su totale vol. intervallo CDD</t>
  </si>
  <si>
    <t>% in tedesco su totale vol. intervallo CDD</t>
  </si>
  <si>
    <t>Accessionati in lingua</t>
  </si>
  <si>
    <t>306-307</t>
  </si>
  <si>
    <t>320-321</t>
  </si>
  <si>
    <t>322-323</t>
  </si>
  <si>
    <t>325-327</t>
  </si>
  <si>
    <t xml:space="preserve">331-333 </t>
  </si>
  <si>
    <t>334-335</t>
  </si>
  <si>
    <t>351-354</t>
  </si>
  <si>
    <t>355-359</t>
  </si>
  <si>
    <t>364-365</t>
  </si>
  <si>
    <t>380-389</t>
  </si>
  <si>
    <t>Cm occupati in media da 1 volume</t>
  </si>
  <si>
    <t>Indice di circolazione (prestiti+ consultaz.)</t>
  </si>
  <si>
    <t>CDD
(22 ed.)</t>
  </si>
  <si>
    <t>Costo medio di 1 volume (stima in €)</t>
  </si>
  <si>
    <t>totalescisoc</t>
  </si>
  <si>
    <t>totale</t>
  </si>
  <si>
    <t>Prezzo medio</t>
  </si>
  <si>
    <t>In inglese</t>
  </si>
  <si>
    <t>In francese</t>
  </si>
  <si>
    <t>In tedesco</t>
  </si>
  <si>
    <t>In italiano</t>
  </si>
  <si>
    <t>italiano</t>
  </si>
  <si>
    <t xml:space="preserve">N volumi accessionati inglese </t>
  </si>
  <si>
    <t xml:space="preserve">N volumi acquisti in inglese </t>
  </si>
  <si>
    <t xml:space="preserve">N volumi acquisti in francese </t>
  </si>
  <si>
    <t xml:space="preserve">N volumi acquisti in tedesco </t>
  </si>
  <si>
    <t>Prezzo medio per acquisto</t>
  </si>
  <si>
    <t>Indice di circolazione solo prestiti</t>
  </si>
  <si>
    <t>Volumi con data di pubblicazione 2008-2018</t>
  </si>
  <si>
    <t>Prestiti 1/1/2018-31/12/18</t>
  </si>
  <si>
    <t>Consultazioni in house 1/6/2018-31/12/18</t>
  </si>
  <si>
    <t>prestiti + consultazioni 31/12/18</t>
  </si>
  <si>
    <t>Griglia di valutazione GEN (scienze sociali): dati 2018 (1. parte)</t>
  </si>
  <si>
    <t>Griglia di valutazione GEN (scienze sociali): descrizione al 31/12/2018</t>
  </si>
  <si>
    <t>Valore solo acquisti senza</t>
  </si>
  <si>
    <t>vol. in inglese</t>
  </si>
  <si>
    <t>% rispetto a intervallo CDD</t>
  </si>
  <si>
    <t>Inventari al 31/12/18</t>
  </si>
  <si>
    <t xml:space="preserve">N volumi accessionati francese </t>
  </si>
  <si>
    <t xml:space="preserve">N volumi accessionati tedesco </t>
  </si>
  <si>
    <t xml:space="preserve">prezzo volumi acquisti in inglese </t>
  </si>
  <si>
    <t xml:space="preserve">prezzo volumi acquisti in italiano </t>
  </si>
  <si>
    <t>prezzo volumi acquisti in francese</t>
  </si>
  <si>
    <t>prezzo volumi acquisti in tedesco</t>
  </si>
  <si>
    <t>N volumi accessionati italiano</t>
  </si>
  <si>
    <t>Inventari accessionati nel 2018</t>
  </si>
  <si>
    <t>Griglia di valutazione GEN (scienze sociali): dati 2018 (2. parte)</t>
  </si>
  <si>
    <t>vol. in tedesco</t>
  </si>
  <si>
    <t>vol. in francese</t>
  </si>
  <si>
    <t>Consistenza</t>
  </si>
  <si>
    <t>Valore patrimoniale</t>
  </si>
  <si>
    <t>Valore                      (stima in €)2018</t>
  </si>
  <si>
    <t>Acquisti in lingua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</si>
</sst>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[$-410]dddd\ d\ mmmm\ yyyy"/>
    <numFmt numFmtId="178" formatCode="&quot;Attivo&quot;;&quot;Attivo&quot;;&quot;Inattivo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&quot;€&quot;\ #,##0.00;[Red]&quot;€&quot;\ #,##0.00"/>
    <numFmt numFmtId="187" formatCode="0.00;[Red]0.00"/>
    <numFmt numFmtId="188" formatCode="#,##0.00;[Red]#,##0.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;[Red]#,##0"/>
    <numFmt numFmtId="195" formatCode="&quot;€&quot;\ #,##0;[Red]&quot;€&quot;\ #,##0"/>
    <numFmt numFmtId="196" formatCode="_-* #,##0_-;\-* #,##0_-;_-* &quot;-&quot;??_-;_-@_-"/>
    <numFmt numFmtId="197" formatCode="#,##0.00\ &quot;€&quot;"/>
    <numFmt numFmtId="198" formatCode="[$€-2]\ #,##0.00;[Red]\-[$€-2]\ #,##0.00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Verdana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color indexed="63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9" fontId="8" fillId="34" borderId="10" xfId="52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9" fontId="8" fillId="34" borderId="10" xfId="52" applyNumberFormat="1" applyFont="1" applyFill="1" applyBorder="1" applyAlignment="1">
      <alignment horizontal="center" wrapText="1"/>
    </xf>
    <xf numFmtId="9" fontId="8" fillId="34" borderId="10" xfId="52" applyFont="1" applyFill="1" applyBorder="1" applyAlignment="1">
      <alignment horizontal="center" wrapText="1"/>
    </xf>
    <xf numFmtId="9" fontId="7" fillId="0" borderId="10" xfId="52" applyNumberFormat="1" applyFont="1" applyFill="1" applyBorder="1" applyAlignment="1">
      <alignment horizontal="center" wrapText="1"/>
    </xf>
    <xf numFmtId="9" fontId="7" fillId="0" borderId="10" xfId="52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8" fillId="34" borderId="10" xfId="52" applyFont="1" applyFill="1" applyBorder="1" applyAlignment="1">
      <alignment horizontal="center" wrapText="1"/>
    </xf>
    <xf numFmtId="9" fontId="8" fillId="34" borderId="10" xfId="52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76" fontId="1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wrapText="1"/>
    </xf>
    <xf numFmtId="10" fontId="7" fillId="0" borderId="10" xfId="0" applyNumberFormat="1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9" fontId="7" fillId="0" borderId="10" xfId="52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9" fontId="7" fillId="0" borderId="10" xfId="52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9" fontId="8" fillId="34" borderId="10" xfId="52" applyNumberFormat="1" applyFont="1" applyFill="1" applyBorder="1" applyAlignment="1">
      <alignment horizontal="center" vertical="center" wrapText="1"/>
    </xf>
    <xf numFmtId="9" fontId="8" fillId="34" borderId="10" xfId="52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9" fontId="8" fillId="0" borderId="10" xfId="52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3" fontId="7" fillId="0" borderId="10" xfId="52" applyNumberFormat="1" applyFont="1" applyFill="1" applyBorder="1" applyAlignment="1">
      <alignment horizontal="center"/>
    </xf>
    <xf numFmtId="3" fontId="7" fillId="0" borderId="10" xfId="52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98" fontId="7" fillId="0" borderId="0" xfId="0" applyNumberFormat="1" applyFont="1" applyAlignment="1">
      <alignment horizontal="center"/>
    </xf>
    <xf numFmtId="197" fontId="0" fillId="0" borderId="0" xfId="0" applyNumberFormat="1" applyAlignment="1">
      <alignment horizontal="center" vertical="center"/>
    </xf>
    <xf numFmtId="176" fontId="12" fillId="34" borderId="11" xfId="0" applyNumberFormat="1" applyFont="1" applyFill="1" applyBorder="1" applyAlignment="1">
      <alignment horizontal="center"/>
    </xf>
    <xf numFmtId="176" fontId="12" fillId="34" borderId="12" xfId="0" applyNumberFormat="1" applyFont="1" applyFill="1" applyBorder="1" applyAlignment="1">
      <alignment horizontal="center"/>
    </xf>
    <xf numFmtId="176" fontId="12" fillId="34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9"/>
  <sheetViews>
    <sheetView zoomScalePageLayoutView="0" workbookViewId="0" topLeftCell="F1">
      <pane xSplit="2" ySplit="3" topLeftCell="H4" activePane="bottomRight" state="frozen"/>
      <selection pane="topLeft" activeCell="F1" sqref="F1"/>
      <selection pane="topRight" activeCell="H1" sqref="H1"/>
      <selection pane="bottomLeft" activeCell="F4" sqref="F4"/>
      <selection pane="bottomRight" activeCell="H5" sqref="H5:H36"/>
    </sheetView>
  </sheetViews>
  <sheetFormatPr defaultColWidth="9.140625" defaultRowHeight="12.75"/>
  <cols>
    <col min="1" max="1" width="15.28125" style="17" hidden="1" customWidth="1"/>
    <col min="2" max="2" width="21.7109375" style="17" hidden="1" customWidth="1"/>
    <col min="3" max="3" width="17.140625" style="17" hidden="1" customWidth="1"/>
    <col min="4" max="4" width="14.421875" style="17" hidden="1" customWidth="1"/>
    <col min="5" max="5" width="21.140625" style="17" hidden="1" customWidth="1"/>
    <col min="6" max="6" width="21.00390625" style="17" customWidth="1"/>
    <col min="7" max="7" width="21.00390625" style="18" customWidth="1"/>
    <col min="8" max="8" width="10.140625" style="54" customWidth="1"/>
    <col min="9" max="9" width="10.57421875" style="37" customWidth="1"/>
    <col min="10" max="10" width="17.28125" style="55" customWidth="1"/>
    <col min="11" max="11" width="10.7109375" style="55" customWidth="1"/>
    <col min="12" max="12" width="15.7109375" style="103" customWidth="1"/>
    <col min="13" max="13" width="14.00390625" style="104" hidden="1" customWidth="1"/>
    <col min="14" max="14" width="11.57421875" style="38" customWidth="1"/>
    <col min="15" max="15" width="15.140625" style="104" hidden="1" customWidth="1"/>
    <col min="16" max="16" width="9.57421875" style="38" customWidth="1"/>
    <col min="17" max="17" width="16.57421875" style="104" hidden="1" customWidth="1"/>
    <col min="18" max="18" width="10.57421875" style="38" customWidth="1"/>
    <col min="19" max="19" width="11.57421875" style="39" customWidth="1"/>
    <col min="20" max="20" width="7.8515625" style="38" customWidth="1"/>
    <col min="21" max="21" width="8.421875" style="17" hidden="1" customWidth="1"/>
    <col min="22" max="22" width="10.421875" style="12" hidden="1" customWidth="1"/>
    <col min="23" max="23" width="9.140625" style="29" hidden="1" customWidth="1"/>
    <col min="24" max="16384" width="9.140625" style="17" customWidth="1"/>
  </cols>
  <sheetData>
    <row r="1" spans="2:23" s="8" customFormat="1" ht="19.5">
      <c r="B1" s="13">
        <v>0</v>
      </c>
      <c r="C1" s="14">
        <v>745</v>
      </c>
      <c r="F1" s="119" t="s">
        <v>140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U1" s="30"/>
      <c r="V1" s="30"/>
      <c r="W1" s="30"/>
    </row>
    <row r="2" spans="2:23" s="33" customFormat="1" ht="30.75" customHeight="1">
      <c r="B2" s="15"/>
      <c r="C2" s="16"/>
      <c r="F2" s="31" t="s">
        <v>119</v>
      </c>
      <c r="G2" s="31" t="s">
        <v>69</v>
      </c>
      <c r="H2" s="116" t="s">
        <v>156</v>
      </c>
      <c r="I2" s="117"/>
      <c r="J2" s="116" t="s">
        <v>157</v>
      </c>
      <c r="K2" s="117"/>
      <c r="L2" s="51"/>
      <c r="M2" s="116" t="s">
        <v>66</v>
      </c>
      <c r="N2" s="118"/>
      <c r="O2" s="118"/>
      <c r="P2" s="118"/>
      <c r="Q2" s="118"/>
      <c r="R2" s="117"/>
      <c r="S2" s="116" t="s">
        <v>67</v>
      </c>
      <c r="T2" s="117"/>
      <c r="U2" s="52" t="s">
        <v>68</v>
      </c>
      <c r="V2" s="52"/>
      <c r="W2" s="52"/>
    </row>
    <row r="3" spans="2:23" s="33" customFormat="1" ht="83.25" customHeight="1">
      <c r="B3" s="15">
        <v>100</v>
      </c>
      <c r="C3" s="16">
        <v>2092</v>
      </c>
      <c r="F3" s="31"/>
      <c r="G3" s="31"/>
      <c r="H3" s="95"/>
      <c r="I3" s="95" t="s">
        <v>76</v>
      </c>
      <c r="J3" s="96" t="s">
        <v>158</v>
      </c>
      <c r="K3" s="96" t="s">
        <v>76</v>
      </c>
      <c r="L3" s="95" t="s">
        <v>123</v>
      </c>
      <c r="M3" s="95" t="s">
        <v>142</v>
      </c>
      <c r="N3" s="95" t="s">
        <v>79</v>
      </c>
      <c r="O3" s="95" t="s">
        <v>154</v>
      </c>
      <c r="P3" s="95" t="s">
        <v>78</v>
      </c>
      <c r="Q3" s="95" t="s">
        <v>155</v>
      </c>
      <c r="R3" s="95" t="s">
        <v>77</v>
      </c>
      <c r="S3" s="41" t="s">
        <v>135</v>
      </c>
      <c r="T3" s="95" t="s">
        <v>143</v>
      </c>
      <c r="U3" s="97" t="s">
        <v>63</v>
      </c>
      <c r="V3" s="95" t="s">
        <v>76</v>
      </c>
      <c r="W3" s="98" t="s">
        <v>117</v>
      </c>
    </row>
    <row r="4" spans="2:23" s="33" customFormat="1" ht="12.75">
      <c r="B4" s="15"/>
      <c r="C4" s="16"/>
      <c r="F4" s="31"/>
      <c r="G4" s="31"/>
      <c r="H4" s="40" t="s">
        <v>122</v>
      </c>
      <c r="I4" s="34"/>
      <c r="J4" s="34"/>
      <c r="K4" s="34"/>
      <c r="L4" s="99"/>
      <c r="M4" s="99"/>
      <c r="N4" s="34"/>
      <c r="O4" s="99"/>
      <c r="P4" s="34"/>
      <c r="Q4" s="99"/>
      <c r="R4" s="34"/>
      <c r="S4" s="35"/>
      <c r="T4" s="34"/>
      <c r="U4" s="20"/>
      <c r="V4" s="19"/>
      <c r="W4" s="27"/>
    </row>
    <row r="5" spans="2:23" s="39" customFormat="1" ht="31.5" customHeight="1">
      <c r="B5" s="39" t="s">
        <v>0</v>
      </c>
      <c r="C5" s="39">
        <v>1304</v>
      </c>
      <c r="E5" s="66" t="s">
        <v>53</v>
      </c>
      <c r="F5" s="67" t="s">
        <v>100</v>
      </c>
      <c r="G5" s="67" t="s">
        <v>89</v>
      </c>
      <c r="H5" s="53">
        <v>623</v>
      </c>
      <c r="I5" s="36">
        <f>H5/H37</f>
        <v>0.00964769647696477</v>
      </c>
      <c r="J5" s="58">
        <v>20582.6</v>
      </c>
      <c r="K5" s="61">
        <f>J5/J37</f>
        <v>0.00701252777835888</v>
      </c>
      <c r="L5" s="100">
        <f>J5/H5</f>
        <v>33.03788121990369</v>
      </c>
      <c r="M5" s="101">
        <v>261</v>
      </c>
      <c r="N5" s="37">
        <f aca="true" t="shared" si="0" ref="N5:N34">M5/H5</f>
        <v>0.4189406099518459</v>
      </c>
      <c r="O5" s="101">
        <v>14</v>
      </c>
      <c r="P5" s="37">
        <f aca="true" t="shared" si="1" ref="P5:P35">O5/H5</f>
        <v>0.02247191011235955</v>
      </c>
      <c r="Q5" s="101">
        <v>24</v>
      </c>
      <c r="R5" s="37">
        <f aca="true" t="shared" si="2" ref="R5:R35">Q5/H5</f>
        <v>0.038523274478330656</v>
      </c>
      <c r="S5" s="73">
        <v>153</v>
      </c>
      <c r="T5" s="63">
        <f aca="true" t="shared" si="3" ref="T5:T27">S5/H5</f>
        <v>0.24558587479935795</v>
      </c>
      <c r="U5" s="64"/>
      <c r="V5" s="36"/>
      <c r="W5" s="74"/>
    </row>
    <row r="6" spans="2:23" s="69" customFormat="1" ht="24.75" customHeight="1">
      <c r="B6" s="68" t="s">
        <v>1</v>
      </c>
      <c r="C6" s="39">
        <v>1659</v>
      </c>
      <c r="F6" s="39" t="s">
        <v>101</v>
      </c>
      <c r="G6" s="70" t="s">
        <v>88</v>
      </c>
      <c r="H6" s="53">
        <v>982</v>
      </c>
      <c r="I6" s="36">
        <f>H6/H37</f>
        <v>0.015207123499806427</v>
      </c>
      <c r="J6" s="58">
        <v>27353.850000000002</v>
      </c>
      <c r="K6" s="61">
        <f>J6/J37</f>
        <v>0.00931950448291577</v>
      </c>
      <c r="L6" s="100">
        <f aca="true" t="shared" si="4" ref="L6:L13">J6/H6</f>
        <v>27.855244399185338</v>
      </c>
      <c r="M6" s="101">
        <v>329</v>
      </c>
      <c r="N6" s="37">
        <f t="shared" si="0"/>
        <v>0.335030549898167</v>
      </c>
      <c r="O6" s="101">
        <v>7</v>
      </c>
      <c r="P6" s="37">
        <f t="shared" si="1"/>
        <v>0.007128309572301426</v>
      </c>
      <c r="Q6" s="101">
        <v>16</v>
      </c>
      <c r="R6" s="37">
        <f t="shared" si="2"/>
        <v>0.016293279022403257</v>
      </c>
      <c r="S6" s="73">
        <v>326</v>
      </c>
      <c r="T6" s="63">
        <f t="shared" si="3"/>
        <v>0.3319755600814664</v>
      </c>
      <c r="U6" s="75"/>
      <c r="V6" s="36"/>
      <c r="W6" s="76"/>
    </row>
    <row r="7" spans="6:23" s="39" customFormat="1" ht="18" customHeight="1">
      <c r="F7" s="39">
        <v>305</v>
      </c>
      <c r="G7" s="67" t="s">
        <v>49</v>
      </c>
      <c r="H7" s="53">
        <v>841</v>
      </c>
      <c r="I7" s="36">
        <f>H7/H37</f>
        <v>0.01302361595044522</v>
      </c>
      <c r="J7" s="57">
        <v>22415.32</v>
      </c>
      <c r="K7" s="60">
        <f>J7/J37</f>
        <v>0.007636938684170289</v>
      </c>
      <c r="L7" s="100">
        <f t="shared" si="4"/>
        <v>26.653174791914388</v>
      </c>
      <c r="M7" s="101">
        <v>277</v>
      </c>
      <c r="N7" s="37">
        <f t="shared" si="0"/>
        <v>0.32936979785969084</v>
      </c>
      <c r="O7" s="101">
        <v>9</v>
      </c>
      <c r="P7" s="37">
        <f t="shared" si="1"/>
        <v>0.01070154577883472</v>
      </c>
      <c r="Q7" s="101">
        <v>72</v>
      </c>
      <c r="R7" s="37">
        <f t="shared" si="2"/>
        <v>0.08561236623067776</v>
      </c>
      <c r="S7" s="73">
        <v>287</v>
      </c>
      <c r="T7" s="63">
        <f t="shared" si="3"/>
        <v>0.3412604042806183</v>
      </c>
      <c r="U7" s="64"/>
      <c r="V7" s="36"/>
      <c r="W7" s="74"/>
    </row>
    <row r="8" spans="2:23" s="69" customFormat="1" ht="29.25" customHeight="1">
      <c r="B8" s="68" t="s">
        <v>2</v>
      </c>
      <c r="C8" s="39">
        <v>1031</v>
      </c>
      <c r="F8" s="70" t="s">
        <v>107</v>
      </c>
      <c r="G8" s="70" t="s">
        <v>90</v>
      </c>
      <c r="H8" s="53">
        <v>1538</v>
      </c>
      <c r="I8" s="36">
        <f>H8/H37</f>
        <v>0.023817266744096014</v>
      </c>
      <c r="J8" s="57">
        <v>41760.77000000002</v>
      </c>
      <c r="K8" s="60">
        <f>J8/J37</f>
        <v>0.014227967296194667</v>
      </c>
      <c r="L8" s="100">
        <f t="shared" si="4"/>
        <v>27.15264629388818</v>
      </c>
      <c r="M8" s="101">
        <v>458</v>
      </c>
      <c r="N8" s="37">
        <f t="shared" si="0"/>
        <v>0.2977893368010403</v>
      </c>
      <c r="O8" s="101">
        <v>28</v>
      </c>
      <c r="P8" s="37">
        <f t="shared" si="1"/>
        <v>0.018205461638491547</v>
      </c>
      <c r="Q8" s="101">
        <v>78</v>
      </c>
      <c r="R8" s="37">
        <f t="shared" si="2"/>
        <v>0.05071521456436931</v>
      </c>
      <c r="S8" s="73">
        <v>429</v>
      </c>
      <c r="T8" s="63">
        <f t="shared" si="3"/>
        <v>0.2789336801040312</v>
      </c>
      <c r="U8" s="75"/>
      <c r="V8" s="36"/>
      <c r="W8" s="76"/>
    </row>
    <row r="9" spans="2:23" s="39" customFormat="1" ht="32.25" customHeight="1">
      <c r="B9" s="39" t="s">
        <v>3</v>
      </c>
      <c r="C9" s="39">
        <v>1156</v>
      </c>
      <c r="E9" s="69"/>
      <c r="F9" s="67" t="s">
        <v>108</v>
      </c>
      <c r="G9" s="67" t="s">
        <v>91</v>
      </c>
      <c r="H9" s="53">
        <v>2831</v>
      </c>
      <c r="I9" s="36">
        <f>H9/H37</f>
        <v>0.04384049554781262</v>
      </c>
      <c r="J9" s="57">
        <v>80749.16000000031</v>
      </c>
      <c r="K9" s="60">
        <f>J9/J37</f>
        <v>0.027511379882966584</v>
      </c>
      <c r="L9" s="100">
        <f t="shared" si="4"/>
        <v>28.5231932179443</v>
      </c>
      <c r="M9" s="102">
        <v>847</v>
      </c>
      <c r="N9" s="37">
        <f t="shared" si="0"/>
        <v>0.2991875662310138</v>
      </c>
      <c r="O9" s="102">
        <v>102</v>
      </c>
      <c r="P9" s="37">
        <f t="shared" si="1"/>
        <v>0.03602967149417167</v>
      </c>
      <c r="Q9" s="102">
        <v>137</v>
      </c>
      <c r="R9" s="37">
        <f t="shared" si="2"/>
        <v>0.04839279406570116</v>
      </c>
      <c r="S9" s="73">
        <v>866</v>
      </c>
      <c r="T9" s="63">
        <f t="shared" si="3"/>
        <v>0.3058989756269869</v>
      </c>
      <c r="U9" s="64"/>
      <c r="V9" s="36"/>
      <c r="W9" s="76"/>
    </row>
    <row r="10" spans="2:23" s="39" customFormat="1" ht="15" customHeight="1">
      <c r="B10" s="39" t="s">
        <v>4</v>
      </c>
      <c r="C10" s="39">
        <v>1973</v>
      </c>
      <c r="F10" s="39" t="s">
        <v>109</v>
      </c>
      <c r="G10" s="67" t="s">
        <v>92</v>
      </c>
      <c r="H10" s="53">
        <v>1145</v>
      </c>
      <c r="I10" s="36">
        <f>H10/H37</f>
        <v>0.01773132017034456</v>
      </c>
      <c r="J10" s="57">
        <v>35785.61000000004</v>
      </c>
      <c r="K10" s="60">
        <f>J10/J37</f>
        <v>0.012192219845428547</v>
      </c>
      <c r="L10" s="100">
        <f t="shared" si="4"/>
        <v>31.25380786026204</v>
      </c>
      <c r="M10" s="102">
        <v>486</v>
      </c>
      <c r="N10" s="37">
        <f t="shared" si="0"/>
        <v>0.4244541484716157</v>
      </c>
      <c r="O10" s="102">
        <v>43</v>
      </c>
      <c r="P10" s="37">
        <f t="shared" si="1"/>
        <v>0.03755458515283843</v>
      </c>
      <c r="Q10" s="102">
        <v>91</v>
      </c>
      <c r="R10" s="37">
        <f t="shared" si="2"/>
        <v>0.0794759825327511</v>
      </c>
      <c r="S10" s="73">
        <v>316</v>
      </c>
      <c r="T10" s="63">
        <f t="shared" si="3"/>
        <v>0.2759825327510917</v>
      </c>
      <c r="U10" s="64"/>
      <c r="V10" s="36"/>
      <c r="W10" s="74"/>
    </row>
    <row r="11" spans="2:23" s="39" customFormat="1" ht="15.75" customHeight="1">
      <c r="B11" s="39" t="s">
        <v>5</v>
      </c>
      <c r="C11" s="39">
        <v>1703</v>
      </c>
      <c r="E11" s="69"/>
      <c r="F11" s="67" t="s">
        <v>64</v>
      </c>
      <c r="G11" s="67" t="s">
        <v>93</v>
      </c>
      <c r="H11" s="53">
        <v>1106</v>
      </c>
      <c r="I11" s="36">
        <f>H11/H37</f>
        <v>0.01712737127371274</v>
      </c>
      <c r="J11" s="58">
        <v>28384.080000000005</v>
      </c>
      <c r="K11" s="61">
        <f>J11/J37</f>
        <v>0.009670505643755442</v>
      </c>
      <c r="L11" s="100">
        <f t="shared" si="4"/>
        <v>25.663725135623874</v>
      </c>
      <c r="M11" s="102">
        <v>297</v>
      </c>
      <c r="N11" s="37">
        <f t="shared" si="0"/>
        <v>0.26853526220614826</v>
      </c>
      <c r="O11" s="105">
        <v>31</v>
      </c>
      <c r="P11" s="37">
        <f t="shared" si="1"/>
        <v>0.02802893309222423</v>
      </c>
      <c r="Q11" s="105">
        <v>33</v>
      </c>
      <c r="R11" s="37">
        <f t="shared" si="2"/>
        <v>0.029837251356238697</v>
      </c>
      <c r="S11" s="73">
        <v>263</v>
      </c>
      <c r="T11" s="63">
        <f t="shared" si="3"/>
        <v>0.23779385171790235</v>
      </c>
      <c r="U11" s="64"/>
      <c r="V11" s="36"/>
      <c r="W11" s="74"/>
    </row>
    <row r="12" spans="2:23" s="39" customFormat="1" ht="18" customHeight="1">
      <c r="B12" s="39" t="s">
        <v>6</v>
      </c>
      <c r="C12" s="39">
        <v>1325</v>
      </c>
      <c r="E12" s="69"/>
      <c r="F12" s="39" t="s">
        <v>110</v>
      </c>
      <c r="G12" s="67" t="s">
        <v>94</v>
      </c>
      <c r="H12" s="53">
        <v>1952</v>
      </c>
      <c r="I12" s="36">
        <f>H12/H37</f>
        <v>0.030228416569879984</v>
      </c>
      <c r="J12" s="58">
        <v>64725.200000000026</v>
      </c>
      <c r="K12" s="61">
        <f>J12/J37</f>
        <v>0.022051988716674978</v>
      </c>
      <c r="L12" s="100">
        <f t="shared" si="4"/>
        <v>33.15840163934428</v>
      </c>
      <c r="M12" s="101">
        <v>1114</v>
      </c>
      <c r="N12" s="37">
        <f t="shared" si="0"/>
        <v>0.5706967213114754</v>
      </c>
      <c r="O12" s="101">
        <v>29</v>
      </c>
      <c r="P12" s="37">
        <f t="shared" si="1"/>
        <v>0.01485655737704918</v>
      </c>
      <c r="Q12" s="101">
        <v>90</v>
      </c>
      <c r="R12" s="37">
        <f t="shared" si="2"/>
        <v>0.04610655737704918</v>
      </c>
      <c r="S12" s="73">
        <v>455</v>
      </c>
      <c r="T12" s="63">
        <f t="shared" si="3"/>
        <v>0.23309426229508196</v>
      </c>
      <c r="U12" s="64"/>
      <c r="V12" s="36"/>
      <c r="W12" s="74"/>
    </row>
    <row r="13" spans="2:23" s="39" customFormat="1" ht="13.5" customHeight="1">
      <c r="B13" s="39" t="s">
        <v>7</v>
      </c>
      <c r="C13" s="39">
        <v>1651</v>
      </c>
      <c r="E13" s="71" t="s">
        <v>54</v>
      </c>
      <c r="F13" s="39">
        <v>330</v>
      </c>
      <c r="G13" s="67" t="s">
        <v>50</v>
      </c>
      <c r="H13" s="53">
        <v>2214</v>
      </c>
      <c r="I13" s="36">
        <f>H13/H37</f>
        <v>0.03428571428571429</v>
      </c>
      <c r="J13" s="114">
        <v>72376.19</v>
      </c>
      <c r="K13" s="61">
        <f>J13/J37</f>
        <v>0.02465869437616143</v>
      </c>
      <c r="L13" s="100">
        <f t="shared" si="4"/>
        <v>32.69023938572719</v>
      </c>
      <c r="M13" s="102">
        <v>994</v>
      </c>
      <c r="N13" s="37">
        <f t="shared" si="0"/>
        <v>0.44896115627822947</v>
      </c>
      <c r="O13" s="102">
        <v>24</v>
      </c>
      <c r="P13" s="37">
        <f t="shared" si="1"/>
        <v>0.01084010840108401</v>
      </c>
      <c r="Q13" s="102">
        <v>49</v>
      </c>
      <c r="R13" s="37">
        <f t="shared" si="2"/>
        <v>0.022131887985546522</v>
      </c>
      <c r="S13" s="73">
        <v>530</v>
      </c>
      <c r="T13" s="63">
        <f t="shared" si="3"/>
        <v>0.23938572719060525</v>
      </c>
      <c r="U13" s="64"/>
      <c r="V13" s="36"/>
      <c r="W13" s="76"/>
    </row>
    <row r="14" spans="2:23" s="69" customFormat="1" ht="14.25" customHeight="1">
      <c r="B14" s="68" t="s">
        <v>8</v>
      </c>
      <c r="C14" s="39">
        <v>1267</v>
      </c>
      <c r="F14" s="67" t="s">
        <v>111</v>
      </c>
      <c r="G14" s="70" t="s">
        <v>95</v>
      </c>
      <c r="H14" s="53">
        <v>3271</v>
      </c>
      <c r="I14" s="36">
        <f>H14/H37</f>
        <v>0.05065427797135114</v>
      </c>
      <c r="J14" s="58">
        <v>252434.45000000045</v>
      </c>
      <c r="K14" s="61">
        <f>J14/J37</f>
        <v>0.08600485812481169</v>
      </c>
      <c r="L14" s="100">
        <f aca="true" t="shared" si="5" ref="L14:L36">J14/H14</f>
        <v>77.17347905839206</v>
      </c>
      <c r="M14" s="101">
        <v>946</v>
      </c>
      <c r="N14" s="37">
        <f t="shared" si="0"/>
        <v>0.28920819321308466</v>
      </c>
      <c r="O14" s="101">
        <v>20</v>
      </c>
      <c r="P14" s="37">
        <f t="shared" si="1"/>
        <v>0.006114338122898196</v>
      </c>
      <c r="Q14" s="101">
        <v>73</v>
      </c>
      <c r="R14" s="37">
        <f t="shared" si="2"/>
        <v>0.022317334148578418</v>
      </c>
      <c r="S14" s="73">
        <v>584</v>
      </c>
      <c r="T14" s="63">
        <f t="shared" si="3"/>
        <v>0.17853867318862734</v>
      </c>
      <c r="U14" s="75"/>
      <c r="V14" s="36"/>
      <c r="W14" s="76"/>
    </row>
    <row r="15" spans="2:23" s="69" customFormat="1" ht="14.25" customHeight="1">
      <c r="B15" s="68" t="s">
        <v>10</v>
      </c>
      <c r="C15" s="39">
        <v>1302</v>
      </c>
      <c r="F15" s="69" t="s">
        <v>112</v>
      </c>
      <c r="G15" s="70" t="s">
        <v>96</v>
      </c>
      <c r="H15" s="53">
        <v>299</v>
      </c>
      <c r="I15" s="36">
        <f>H15/H37</f>
        <v>0.004630274874177313</v>
      </c>
      <c r="J15" s="58">
        <v>4826.049999999998</v>
      </c>
      <c r="K15" s="61">
        <f>J15/J37</f>
        <v>0.0016442436662398756</v>
      </c>
      <c r="L15" s="100">
        <f t="shared" si="5"/>
        <v>16.140635451505013</v>
      </c>
      <c r="M15" s="101">
        <v>32</v>
      </c>
      <c r="N15" s="37">
        <f t="shared" si="0"/>
        <v>0.10702341137123746</v>
      </c>
      <c r="O15" s="101">
        <v>4</v>
      </c>
      <c r="P15" s="37">
        <f t="shared" si="1"/>
        <v>0.013377926421404682</v>
      </c>
      <c r="Q15" s="101">
        <v>3</v>
      </c>
      <c r="R15" s="37">
        <f t="shared" si="2"/>
        <v>0.010033444816053512</v>
      </c>
      <c r="S15" s="73">
        <v>62</v>
      </c>
      <c r="T15" s="63">
        <f t="shared" si="3"/>
        <v>0.20735785953177258</v>
      </c>
      <c r="U15" s="75"/>
      <c r="V15" s="36"/>
      <c r="W15" s="76"/>
    </row>
    <row r="16" spans="2:23" s="69" customFormat="1" ht="15" customHeight="1">
      <c r="B16" s="68" t="s">
        <v>9</v>
      </c>
      <c r="C16" s="39">
        <v>2016</v>
      </c>
      <c r="F16" s="69">
        <v>336</v>
      </c>
      <c r="G16" s="70" t="s">
        <v>51</v>
      </c>
      <c r="H16" s="53">
        <v>327</v>
      </c>
      <c r="I16" s="36">
        <f>H16/H37</f>
        <v>0.005063879210220674</v>
      </c>
      <c r="J16" s="58">
        <v>11485.22</v>
      </c>
      <c r="K16" s="61">
        <f>J16/J37</f>
        <v>0.003913034518989971</v>
      </c>
      <c r="L16" s="100">
        <f t="shared" si="5"/>
        <v>35.12299694189602</v>
      </c>
      <c r="M16" s="101">
        <v>98</v>
      </c>
      <c r="N16" s="37">
        <f t="shared" si="0"/>
        <v>0.2996941896024465</v>
      </c>
      <c r="O16" s="101">
        <v>4</v>
      </c>
      <c r="P16" s="37">
        <f t="shared" si="1"/>
        <v>0.012232415902140673</v>
      </c>
      <c r="Q16" s="101">
        <v>16</v>
      </c>
      <c r="R16" s="37">
        <f t="shared" si="2"/>
        <v>0.04892966360856269</v>
      </c>
      <c r="S16" s="73">
        <v>72</v>
      </c>
      <c r="T16" s="63">
        <f t="shared" si="3"/>
        <v>0.22018348623853212</v>
      </c>
      <c r="U16" s="64"/>
      <c r="V16" s="36"/>
      <c r="W16" s="76"/>
    </row>
    <row r="17" spans="2:23" s="69" customFormat="1" ht="18.75" customHeight="1">
      <c r="B17" s="68" t="s">
        <v>11</v>
      </c>
      <c r="C17" s="39">
        <v>3093</v>
      </c>
      <c r="F17" s="69">
        <v>337</v>
      </c>
      <c r="G17" s="67" t="s">
        <v>65</v>
      </c>
      <c r="H17" s="53">
        <v>337</v>
      </c>
      <c r="I17" s="36">
        <f>H17/H37</f>
        <v>0.005218737901664731</v>
      </c>
      <c r="J17" s="58">
        <v>11638.769999999982</v>
      </c>
      <c r="K17" s="61">
        <f>J17/J37</f>
        <v>0.003965349272245969</v>
      </c>
      <c r="L17" s="100">
        <f t="shared" si="5"/>
        <v>34.53640949554891</v>
      </c>
      <c r="M17" s="101">
        <v>165</v>
      </c>
      <c r="N17" s="37">
        <f t="shared" si="0"/>
        <v>0.4896142433234421</v>
      </c>
      <c r="O17" s="101">
        <v>0</v>
      </c>
      <c r="P17" s="37">
        <f t="shared" si="1"/>
        <v>0</v>
      </c>
      <c r="Q17" s="101">
        <v>22</v>
      </c>
      <c r="R17" s="37">
        <f t="shared" si="2"/>
        <v>0.06528189910979229</v>
      </c>
      <c r="S17" s="73">
        <v>56</v>
      </c>
      <c r="T17" s="63">
        <f t="shared" si="3"/>
        <v>0.1661721068249258</v>
      </c>
      <c r="U17" s="75"/>
      <c r="V17" s="36"/>
      <c r="W17" s="74"/>
    </row>
    <row r="18" spans="2:23" s="69" customFormat="1" ht="19.5" customHeight="1">
      <c r="B18" s="68" t="s">
        <v>12</v>
      </c>
      <c r="C18" s="39">
        <v>2306</v>
      </c>
      <c r="F18" s="69">
        <v>338</v>
      </c>
      <c r="G18" s="70" t="s">
        <v>52</v>
      </c>
      <c r="H18" s="53">
        <v>3336</v>
      </c>
      <c r="I18" s="36">
        <f>H18/H37</f>
        <v>0.051660859465737514</v>
      </c>
      <c r="J18" s="58">
        <v>100132.94300000046</v>
      </c>
      <c r="K18" s="61">
        <f>J18/J37</f>
        <v>0.0341154686150598</v>
      </c>
      <c r="L18" s="100">
        <f t="shared" si="5"/>
        <v>30.01587020383707</v>
      </c>
      <c r="M18" s="101">
        <v>1161</v>
      </c>
      <c r="N18" s="37">
        <f t="shared" si="0"/>
        <v>0.34802158273381295</v>
      </c>
      <c r="O18" s="101">
        <v>29</v>
      </c>
      <c r="P18" s="37">
        <f t="shared" si="1"/>
        <v>0.00869304556354916</v>
      </c>
      <c r="Q18" s="101">
        <v>70</v>
      </c>
      <c r="R18" s="37">
        <f t="shared" si="2"/>
        <v>0.020983213429256596</v>
      </c>
      <c r="S18" s="73">
        <v>550</v>
      </c>
      <c r="T18" s="63">
        <f t="shared" si="3"/>
        <v>0.16486810551558753</v>
      </c>
      <c r="U18" s="75"/>
      <c r="V18" s="36"/>
      <c r="W18" s="74"/>
    </row>
    <row r="19" spans="2:23" s="39" customFormat="1" ht="16.5" customHeight="1">
      <c r="B19" s="39" t="s">
        <v>13</v>
      </c>
      <c r="C19" s="39">
        <v>1089</v>
      </c>
      <c r="E19" s="69"/>
      <c r="F19" s="39">
        <v>339</v>
      </c>
      <c r="G19" s="70" t="s">
        <v>81</v>
      </c>
      <c r="H19" s="53">
        <v>415</v>
      </c>
      <c r="I19" s="36">
        <f>H19/H37</f>
        <v>0.006426635694928378</v>
      </c>
      <c r="J19" s="58">
        <v>14606.709999999985</v>
      </c>
      <c r="K19" s="61">
        <f>J19/J37</f>
        <v>0.0049765316153174205</v>
      </c>
      <c r="L19" s="100">
        <f t="shared" si="5"/>
        <v>35.19689156626502</v>
      </c>
      <c r="M19" s="101">
        <v>232</v>
      </c>
      <c r="N19" s="37">
        <f t="shared" si="0"/>
        <v>0.5590361445783133</v>
      </c>
      <c r="O19" s="101">
        <v>0</v>
      </c>
      <c r="P19" s="37">
        <f t="shared" si="1"/>
        <v>0</v>
      </c>
      <c r="Q19" s="101">
        <v>5</v>
      </c>
      <c r="R19" s="37">
        <f t="shared" si="2"/>
        <v>0.012048192771084338</v>
      </c>
      <c r="S19" s="73">
        <v>84</v>
      </c>
      <c r="T19" s="63">
        <f t="shared" si="3"/>
        <v>0.20240963855421687</v>
      </c>
      <c r="U19" s="64"/>
      <c r="V19" s="36"/>
      <c r="W19" s="76"/>
    </row>
    <row r="20" spans="2:23" s="39" customFormat="1" ht="15.75" customHeight="1">
      <c r="B20" s="39" t="s">
        <v>14</v>
      </c>
      <c r="C20" s="39">
        <v>1057</v>
      </c>
      <c r="E20" s="72" t="s">
        <v>58</v>
      </c>
      <c r="F20" s="39">
        <v>340</v>
      </c>
      <c r="G20" s="67" t="s">
        <v>55</v>
      </c>
      <c r="H20" s="53">
        <v>3284</v>
      </c>
      <c r="I20" s="36">
        <f>H20/H37</f>
        <v>0.05085559427022842</v>
      </c>
      <c r="J20" s="58">
        <v>132373.79000000036</v>
      </c>
      <c r="K20" s="61">
        <f>J20/J37</f>
        <v>0.04509998151359146</v>
      </c>
      <c r="L20" s="100">
        <f t="shared" si="5"/>
        <v>40.30870584652873</v>
      </c>
      <c r="M20" s="102">
        <v>791</v>
      </c>
      <c r="N20" s="37">
        <f t="shared" si="0"/>
        <v>0.24086479902557856</v>
      </c>
      <c r="O20" s="105">
        <v>279</v>
      </c>
      <c r="P20" s="37">
        <f t="shared" si="1"/>
        <v>0.08495736906211937</v>
      </c>
      <c r="Q20" s="105">
        <v>239</v>
      </c>
      <c r="R20" s="37">
        <f t="shared" si="2"/>
        <v>0.07277710109622412</v>
      </c>
      <c r="S20" s="73">
        <v>1412</v>
      </c>
      <c r="T20" s="63">
        <f t="shared" si="3"/>
        <v>0.4299634591961023</v>
      </c>
      <c r="U20" s="64"/>
      <c r="V20" s="36"/>
      <c r="W20" s="76"/>
    </row>
    <row r="21" spans="2:23" s="69" customFormat="1" ht="19.5" customHeight="1">
      <c r="B21" s="68" t="s">
        <v>15</v>
      </c>
      <c r="C21" s="39">
        <v>766</v>
      </c>
      <c r="E21" s="72"/>
      <c r="F21" s="69">
        <v>341</v>
      </c>
      <c r="G21" s="70" t="s">
        <v>82</v>
      </c>
      <c r="H21" s="53">
        <v>2391</v>
      </c>
      <c r="I21" s="36">
        <f>H21/H37</f>
        <v>0.0370267131242741</v>
      </c>
      <c r="J21" s="58">
        <v>133939.63000000003</v>
      </c>
      <c r="K21" s="61">
        <f>J21/J37</f>
        <v>0.04563346593715618</v>
      </c>
      <c r="L21" s="100">
        <f t="shared" si="5"/>
        <v>56.01824759514849</v>
      </c>
      <c r="M21" s="101">
        <v>1270</v>
      </c>
      <c r="N21" s="37">
        <f t="shared" si="0"/>
        <v>0.5311585110832288</v>
      </c>
      <c r="O21" s="101">
        <v>81</v>
      </c>
      <c r="P21" s="37">
        <f t="shared" si="1"/>
        <v>0.033877038895859475</v>
      </c>
      <c r="Q21" s="101">
        <v>215</v>
      </c>
      <c r="R21" s="37">
        <f t="shared" si="2"/>
        <v>0.08992053534086157</v>
      </c>
      <c r="S21" s="73">
        <v>939</v>
      </c>
      <c r="T21" s="63">
        <f t="shared" si="3"/>
        <v>0.39272271016311167</v>
      </c>
      <c r="U21" s="75"/>
      <c r="V21" s="36"/>
      <c r="W21" s="76"/>
    </row>
    <row r="22" spans="2:23" s="69" customFormat="1" ht="17.25" customHeight="1">
      <c r="B22" s="68"/>
      <c r="C22" s="39"/>
      <c r="E22" s="72"/>
      <c r="F22" s="67">
        <v>342</v>
      </c>
      <c r="G22" s="70" t="s">
        <v>83</v>
      </c>
      <c r="H22" s="53">
        <v>6210</v>
      </c>
      <c r="I22" s="36">
        <f>H22/H37</f>
        <v>0.09616724738675958</v>
      </c>
      <c r="J22" s="58">
        <v>348350.2099999995</v>
      </c>
      <c r="K22" s="61">
        <f>J22/J37</f>
        <v>0.11868352512423824</v>
      </c>
      <c r="L22" s="100">
        <f t="shared" si="5"/>
        <v>56.09504186795483</v>
      </c>
      <c r="M22" s="101">
        <v>1126</v>
      </c>
      <c r="N22" s="37">
        <f t="shared" si="0"/>
        <v>0.18132045088566828</v>
      </c>
      <c r="O22" s="101">
        <v>565</v>
      </c>
      <c r="P22" s="37">
        <f t="shared" si="1"/>
        <v>0.09098228663446055</v>
      </c>
      <c r="Q22" s="101">
        <v>482</v>
      </c>
      <c r="R22" s="37">
        <f t="shared" si="2"/>
        <v>0.07761674718196457</v>
      </c>
      <c r="S22" s="62">
        <v>2225</v>
      </c>
      <c r="T22" s="63">
        <f t="shared" si="3"/>
        <v>0.35829307568438</v>
      </c>
      <c r="U22" s="75"/>
      <c r="V22" s="36"/>
      <c r="W22" s="76"/>
    </row>
    <row r="23" spans="2:23" s="69" customFormat="1" ht="14.25" customHeight="1">
      <c r="B23" s="68"/>
      <c r="C23" s="39"/>
      <c r="E23" s="72"/>
      <c r="F23" s="69">
        <v>343</v>
      </c>
      <c r="G23" s="70" t="s">
        <v>84</v>
      </c>
      <c r="H23" s="53">
        <v>2368</v>
      </c>
      <c r="I23" s="36">
        <f>H23/H37</f>
        <v>0.03667053813395277</v>
      </c>
      <c r="J23" s="58">
        <v>104111.87000000064</v>
      </c>
      <c r="K23" s="61">
        <f>J23/J37</f>
        <v>0.03547109599525294</v>
      </c>
      <c r="L23" s="100">
        <f t="shared" si="5"/>
        <v>43.96616131756784</v>
      </c>
      <c r="M23" s="101">
        <v>369</v>
      </c>
      <c r="N23" s="37">
        <f t="shared" si="0"/>
        <v>0.15582770270270271</v>
      </c>
      <c r="O23" s="105">
        <v>219</v>
      </c>
      <c r="P23" s="37">
        <f t="shared" si="1"/>
        <v>0.09248310810810811</v>
      </c>
      <c r="Q23" s="105">
        <v>156</v>
      </c>
      <c r="R23" s="37">
        <f t="shared" si="2"/>
        <v>0.06587837837837837</v>
      </c>
      <c r="S23" s="62">
        <v>688</v>
      </c>
      <c r="T23" s="63">
        <f t="shared" si="3"/>
        <v>0.2905405405405405</v>
      </c>
      <c r="U23" s="75"/>
      <c r="V23" s="36"/>
      <c r="W23" s="76"/>
    </row>
    <row r="24" spans="2:23" s="69" customFormat="1" ht="17.25" customHeight="1">
      <c r="B24" s="68"/>
      <c r="C24" s="39"/>
      <c r="E24" s="72"/>
      <c r="F24" s="69">
        <v>344</v>
      </c>
      <c r="G24" s="70" t="s">
        <v>97</v>
      </c>
      <c r="H24" s="53">
        <v>3197</v>
      </c>
      <c r="I24" s="36">
        <f>H24/H37</f>
        <v>0.04950832365466512</v>
      </c>
      <c r="J24" s="58">
        <v>213050.3700000002</v>
      </c>
      <c r="K24" s="61">
        <f>J24/J37</f>
        <v>0.07258663326375867</v>
      </c>
      <c r="L24" s="100">
        <f t="shared" si="5"/>
        <v>66.64071629652805</v>
      </c>
      <c r="M24" s="101">
        <v>438</v>
      </c>
      <c r="N24" s="37">
        <f t="shared" si="0"/>
        <v>0.13700344072568033</v>
      </c>
      <c r="O24" s="105">
        <v>224</v>
      </c>
      <c r="P24" s="37">
        <f t="shared" si="1"/>
        <v>0.07006568658116985</v>
      </c>
      <c r="Q24" s="105">
        <v>123</v>
      </c>
      <c r="R24" s="37">
        <f t="shared" si="2"/>
        <v>0.03847356897091023</v>
      </c>
      <c r="S24" s="62">
        <v>1198</v>
      </c>
      <c r="T24" s="63">
        <f t="shared" si="3"/>
        <v>0.3747263059117923</v>
      </c>
      <c r="U24" s="75"/>
      <c r="V24" s="36"/>
      <c r="W24" s="76"/>
    </row>
    <row r="25" spans="2:23" s="69" customFormat="1" ht="20.25" customHeight="1">
      <c r="B25" s="68"/>
      <c r="C25" s="39"/>
      <c r="E25" s="72"/>
      <c r="F25" s="69">
        <v>345</v>
      </c>
      <c r="G25" s="70" t="s">
        <v>56</v>
      </c>
      <c r="H25" s="53">
        <v>6605</v>
      </c>
      <c r="I25" s="36">
        <f>H25/H37</f>
        <v>0.10228416569879985</v>
      </c>
      <c r="J25" s="58">
        <v>289524.3099999982</v>
      </c>
      <c r="K25" s="61">
        <f>J25/J37</f>
        <v>0.09864143822379949</v>
      </c>
      <c r="L25" s="100">
        <f t="shared" si="5"/>
        <v>43.83411203633584</v>
      </c>
      <c r="M25" s="101">
        <v>752</v>
      </c>
      <c r="N25" s="37">
        <f t="shared" si="0"/>
        <v>0.11385314155942468</v>
      </c>
      <c r="O25" s="105">
        <v>1619</v>
      </c>
      <c r="P25" s="37">
        <f t="shared" si="1"/>
        <v>0.24511733535200605</v>
      </c>
      <c r="Q25" s="105">
        <v>288</v>
      </c>
      <c r="R25" s="37">
        <f t="shared" si="2"/>
        <v>0.04360333080999243</v>
      </c>
      <c r="S25" s="62">
        <v>2516</v>
      </c>
      <c r="T25" s="63">
        <f t="shared" si="3"/>
        <v>0.3809235427706283</v>
      </c>
      <c r="U25" s="75"/>
      <c r="V25" s="36"/>
      <c r="W25" s="76"/>
    </row>
    <row r="26" spans="2:23" s="69" customFormat="1" ht="18" customHeight="1">
      <c r="B26" s="68" t="s">
        <v>16</v>
      </c>
      <c r="C26" s="39">
        <v>1305</v>
      </c>
      <c r="E26" s="72"/>
      <c r="F26" s="69">
        <v>346</v>
      </c>
      <c r="G26" s="70" t="s">
        <v>57</v>
      </c>
      <c r="H26" s="53">
        <v>8523</v>
      </c>
      <c r="I26" s="36">
        <f>H26/H37</f>
        <v>0.13198606271777003</v>
      </c>
      <c r="J26" s="58">
        <v>449255.89999999927</v>
      </c>
      <c r="K26" s="61">
        <f>J26/J37</f>
        <v>0.1530622699922077</v>
      </c>
      <c r="L26" s="100">
        <f t="shared" si="5"/>
        <v>52.71100551449012</v>
      </c>
      <c r="M26" s="101">
        <v>988</v>
      </c>
      <c r="N26" s="37">
        <f t="shared" si="0"/>
        <v>0.1159216238413704</v>
      </c>
      <c r="O26" s="105">
        <v>572</v>
      </c>
      <c r="P26" s="37">
        <f t="shared" si="1"/>
        <v>0.06711251906605656</v>
      </c>
      <c r="Q26" s="105">
        <v>471</v>
      </c>
      <c r="R26" s="37">
        <f t="shared" si="2"/>
        <v>0.05526223160858852</v>
      </c>
      <c r="S26" s="62">
        <v>2753</v>
      </c>
      <c r="T26" s="63">
        <f t="shared" si="3"/>
        <v>0.32300833040009386</v>
      </c>
      <c r="U26" s="75"/>
      <c r="V26" s="36"/>
      <c r="W26" s="76"/>
    </row>
    <row r="27" spans="2:23" s="69" customFormat="1" ht="13.5" customHeight="1">
      <c r="B27" s="68" t="s">
        <v>17</v>
      </c>
      <c r="C27" s="39">
        <v>121</v>
      </c>
      <c r="E27" s="72"/>
      <c r="F27" s="69">
        <v>347</v>
      </c>
      <c r="G27" s="70" t="s">
        <v>85</v>
      </c>
      <c r="H27" s="53">
        <v>2710</v>
      </c>
      <c r="I27" s="36">
        <f>H27/H37</f>
        <v>0.04196670538133953</v>
      </c>
      <c r="J27" s="58">
        <v>124220.13000000051</v>
      </c>
      <c r="K27" s="61">
        <f>J27/J37</f>
        <v>0.04232201530692697</v>
      </c>
      <c r="L27" s="100">
        <f t="shared" si="5"/>
        <v>45.837686346863656</v>
      </c>
      <c r="M27" s="101">
        <v>733</v>
      </c>
      <c r="N27" s="37">
        <f t="shared" si="0"/>
        <v>0.27047970479704797</v>
      </c>
      <c r="O27" s="105">
        <v>291</v>
      </c>
      <c r="P27" s="37">
        <f t="shared" si="1"/>
        <v>0.10738007380073801</v>
      </c>
      <c r="Q27" s="105">
        <v>173</v>
      </c>
      <c r="R27" s="37">
        <f t="shared" si="2"/>
        <v>0.06383763837638376</v>
      </c>
      <c r="S27" s="62">
        <v>942</v>
      </c>
      <c r="T27" s="63">
        <f t="shared" si="3"/>
        <v>0.34760147601476016</v>
      </c>
      <c r="U27" s="75"/>
      <c r="V27" s="36"/>
      <c r="W27" s="76"/>
    </row>
    <row r="28" spans="2:23" s="69" customFormat="1" ht="16.5" customHeight="1">
      <c r="B28" s="68" t="s">
        <v>18</v>
      </c>
      <c r="C28" s="39">
        <v>782</v>
      </c>
      <c r="E28" s="72"/>
      <c r="F28" s="67" t="s">
        <v>33</v>
      </c>
      <c r="G28" s="70" t="s">
        <v>98</v>
      </c>
      <c r="H28" s="53">
        <v>801</v>
      </c>
      <c r="I28" s="36">
        <f>H28/H37</f>
        <v>0.01240418118466899</v>
      </c>
      <c r="J28" s="58">
        <v>100521.35</v>
      </c>
      <c r="K28" s="61">
        <f>J28/J37</f>
        <v>0.03424779955851717</v>
      </c>
      <c r="L28" s="100">
        <f t="shared" si="5"/>
        <v>125.49481897627966</v>
      </c>
      <c r="M28" s="101">
        <v>267</v>
      </c>
      <c r="N28" s="37">
        <f t="shared" si="0"/>
        <v>0.3333333333333333</v>
      </c>
      <c r="O28" s="101">
        <v>129</v>
      </c>
      <c r="P28" s="37">
        <f t="shared" si="1"/>
        <v>0.16104868913857678</v>
      </c>
      <c r="Q28" s="101">
        <v>55</v>
      </c>
      <c r="R28" s="37">
        <f t="shared" si="2"/>
        <v>0.0686641697877653</v>
      </c>
      <c r="S28" s="62">
        <v>298</v>
      </c>
      <c r="T28" s="63">
        <f aca="true" t="shared" si="6" ref="T28:T36">S28/H28</f>
        <v>0.37203495630461925</v>
      </c>
      <c r="U28" s="75"/>
      <c r="V28" s="36"/>
      <c r="W28" s="76"/>
    </row>
    <row r="29" spans="2:23" s="69" customFormat="1" ht="12" customHeight="1">
      <c r="B29" s="68"/>
      <c r="C29" s="39"/>
      <c r="E29" s="72" t="s">
        <v>58</v>
      </c>
      <c r="F29" s="39" t="s">
        <v>113</v>
      </c>
      <c r="G29" s="67" t="s">
        <v>86</v>
      </c>
      <c r="H29" s="53">
        <v>588</v>
      </c>
      <c r="I29" s="36">
        <f>H29/H37</f>
        <v>0.009105691056910569</v>
      </c>
      <c r="J29" s="58">
        <v>15012.73999999999</v>
      </c>
      <c r="K29" s="61">
        <f>J29/J37</f>
        <v>0.0051148667456628145</v>
      </c>
      <c r="L29" s="100">
        <f t="shared" si="5"/>
        <v>25.531870748299305</v>
      </c>
      <c r="M29" s="101">
        <v>60</v>
      </c>
      <c r="N29" s="37">
        <f t="shared" si="0"/>
        <v>0.10204081632653061</v>
      </c>
      <c r="O29" s="101">
        <v>16</v>
      </c>
      <c r="P29" s="37">
        <f t="shared" si="1"/>
        <v>0.027210884353741496</v>
      </c>
      <c r="Q29" s="101">
        <v>33</v>
      </c>
      <c r="R29" s="37">
        <f t="shared" si="2"/>
        <v>0.05612244897959184</v>
      </c>
      <c r="S29" s="62">
        <v>157</v>
      </c>
      <c r="T29" s="63">
        <f t="shared" si="6"/>
        <v>0.26700680272108845</v>
      </c>
      <c r="U29" s="75"/>
      <c r="V29" s="36"/>
      <c r="W29" s="76"/>
    </row>
    <row r="30" spans="2:23" s="69" customFormat="1" ht="15.75" customHeight="1">
      <c r="B30" s="68" t="s">
        <v>19</v>
      </c>
      <c r="C30" s="39">
        <v>1124</v>
      </c>
      <c r="E30" s="70"/>
      <c r="F30" s="69" t="s">
        <v>114</v>
      </c>
      <c r="G30" s="70" t="s">
        <v>87</v>
      </c>
      <c r="H30" s="53">
        <v>789</v>
      </c>
      <c r="I30" s="36">
        <f>H30/H37</f>
        <v>0.012218350754936122</v>
      </c>
      <c r="J30" s="56">
        <v>32130.570000000032</v>
      </c>
      <c r="K30" s="59">
        <f>J30/J37</f>
        <v>0.01094694133197481</v>
      </c>
      <c r="L30" s="100">
        <f t="shared" si="5"/>
        <v>40.723155893536166</v>
      </c>
      <c r="M30" s="101">
        <v>548</v>
      </c>
      <c r="N30" s="37">
        <f t="shared" si="0"/>
        <v>0.6945500633713562</v>
      </c>
      <c r="O30" s="101">
        <v>6</v>
      </c>
      <c r="P30" s="37">
        <f t="shared" si="1"/>
        <v>0.0076045627376425855</v>
      </c>
      <c r="Q30" s="101">
        <v>43</v>
      </c>
      <c r="R30" s="37">
        <f t="shared" si="2"/>
        <v>0.05449936628643853</v>
      </c>
      <c r="S30" s="62">
        <v>262</v>
      </c>
      <c r="T30" s="63">
        <f t="shared" si="6"/>
        <v>0.3320659062103929</v>
      </c>
      <c r="U30" s="75"/>
      <c r="V30" s="36"/>
      <c r="W30" s="76"/>
    </row>
    <row r="31" spans="2:23" s="69" customFormat="1" ht="14.25" customHeight="1">
      <c r="B31" s="68"/>
      <c r="C31" s="39"/>
      <c r="E31" s="71" t="s">
        <v>58</v>
      </c>
      <c r="F31" s="69" t="s">
        <v>115</v>
      </c>
      <c r="G31" s="70" t="s">
        <v>99</v>
      </c>
      <c r="H31" s="53">
        <v>1368</v>
      </c>
      <c r="I31" s="36">
        <f>H31/H37</f>
        <v>0.02118466898954704</v>
      </c>
      <c r="J31" s="56">
        <v>55497.08000000012</v>
      </c>
      <c r="K31" s="59">
        <f>J31/J37</f>
        <v>0.018907952110899785</v>
      </c>
      <c r="L31" s="100">
        <f t="shared" si="5"/>
        <v>40.5680409356726</v>
      </c>
      <c r="M31" s="101">
        <v>508</v>
      </c>
      <c r="N31" s="37">
        <f t="shared" si="0"/>
        <v>0.3713450292397661</v>
      </c>
      <c r="O31" s="101">
        <v>130</v>
      </c>
      <c r="P31" s="37">
        <f t="shared" si="1"/>
        <v>0.09502923976608187</v>
      </c>
      <c r="Q31" s="101">
        <v>52</v>
      </c>
      <c r="R31" s="37">
        <f t="shared" si="2"/>
        <v>0.038011695906432746</v>
      </c>
      <c r="S31" s="62">
        <v>512</v>
      </c>
      <c r="T31" s="63">
        <f t="shared" si="6"/>
        <v>0.3742690058479532</v>
      </c>
      <c r="U31" s="75"/>
      <c r="V31" s="36"/>
      <c r="W31" s="76"/>
    </row>
    <row r="32" spans="2:23" s="69" customFormat="1" ht="12.75">
      <c r="B32" s="68"/>
      <c r="C32" s="39"/>
      <c r="E32" s="71" t="s">
        <v>54</v>
      </c>
      <c r="F32" s="67">
        <v>368</v>
      </c>
      <c r="G32" s="70" t="s">
        <v>59</v>
      </c>
      <c r="H32" s="53">
        <v>135</v>
      </c>
      <c r="I32" s="36">
        <f>H32/H37</f>
        <v>0.0020905923344947735</v>
      </c>
      <c r="J32" s="56">
        <v>3668.4999999999995</v>
      </c>
      <c r="K32" s="59">
        <f>J32/J37</f>
        <v>0.0012498643589687187</v>
      </c>
      <c r="L32" s="100">
        <f t="shared" si="5"/>
        <v>27.17407407407407</v>
      </c>
      <c r="M32" s="101">
        <v>30</v>
      </c>
      <c r="N32" s="37">
        <f t="shared" si="0"/>
        <v>0.2222222222222222</v>
      </c>
      <c r="O32" s="101">
        <v>8</v>
      </c>
      <c r="P32" s="37">
        <f t="shared" si="1"/>
        <v>0.05925925925925926</v>
      </c>
      <c r="Q32" s="101">
        <v>2</v>
      </c>
      <c r="R32" s="37">
        <f t="shared" si="2"/>
        <v>0.014814814814814815</v>
      </c>
      <c r="S32" s="62">
        <v>20</v>
      </c>
      <c r="T32" s="63">
        <f t="shared" si="6"/>
        <v>0.14814814814814814</v>
      </c>
      <c r="U32" s="75"/>
      <c r="V32" s="36"/>
      <c r="W32" s="74"/>
    </row>
    <row r="33" spans="2:23" s="69" customFormat="1" ht="13.5" customHeight="1">
      <c r="B33" s="68"/>
      <c r="C33" s="39"/>
      <c r="E33" s="71" t="s">
        <v>54</v>
      </c>
      <c r="F33" s="39" t="s">
        <v>116</v>
      </c>
      <c r="G33" s="70" t="s">
        <v>60</v>
      </c>
      <c r="H33" s="53">
        <v>896</v>
      </c>
      <c r="I33" s="36">
        <f>H33/H37</f>
        <v>0.013875338753387534</v>
      </c>
      <c r="J33" s="56">
        <v>30813.30000000005</v>
      </c>
      <c r="K33" s="59">
        <f>J33/J37</f>
        <v>0.0104981451416685</v>
      </c>
      <c r="L33" s="100">
        <f t="shared" si="5"/>
        <v>34.389843750000054</v>
      </c>
      <c r="M33" s="101">
        <v>325</v>
      </c>
      <c r="N33" s="37">
        <f t="shared" si="0"/>
        <v>0.3627232142857143</v>
      </c>
      <c r="O33" s="101">
        <v>21</v>
      </c>
      <c r="P33" s="37">
        <f t="shared" si="1"/>
        <v>0.0234375</v>
      </c>
      <c r="Q33" s="101">
        <v>47</v>
      </c>
      <c r="R33" s="37">
        <f t="shared" si="2"/>
        <v>0.052455357142857144</v>
      </c>
      <c r="S33" s="62">
        <v>213</v>
      </c>
      <c r="T33" s="63">
        <f t="shared" si="6"/>
        <v>0.23772321428571427</v>
      </c>
      <c r="U33" s="75"/>
      <c r="V33" s="36"/>
      <c r="W33" s="74"/>
    </row>
    <row r="34" spans="2:23" s="69" customFormat="1" ht="12.75">
      <c r="B34" s="68"/>
      <c r="C34" s="39"/>
      <c r="E34" s="72" t="s">
        <v>54</v>
      </c>
      <c r="F34" s="67">
        <v>657</v>
      </c>
      <c r="G34" s="70" t="s">
        <v>61</v>
      </c>
      <c r="H34" s="53">
        <v>430</v>
      </c>
      <c r="I34" s="36">
        <f>H34/H37</f>
        <v>0.006658923732094464</v>
      </c>
      <c r="J34" s="56">
        <v>16670.215000000004</v>
      </c>
      <c r="K34" s="59">
        <f>J34/J37</f>
        <v>0.005679571373816472</v>
      </c>
      <c r="L34" s="100">
        <f>J34/H34</f>
        <v>38.76794186046512</v>
      </c>
      <c r="M34" s="101">
        <v>127</v>
      </c>
      <c r="N34" s="37">
        <f t="shared" si="0"/>
        <v>0.29534883720930233</v>
      </c>
      <c r="O34" s="101">
        <v>4</v>
      </c>
      <c r="P34" s="37">
        <f t="shared" si="1"/>
        <v>0.009302325581395349</v>
      </c>
      <c r="Q34" s="101">
        <v>0</v>
      </c>
      <c r="R34" s="37">
        <f t="shared" si="2"/>
        <v>0</v>
      </c>
      <c r="S34" s="62">
        <v>105</v>
      </c>
      <c r="T34" s="63">
        <f t="shared" si="6"/>
        <v>0.2441860465116279</v>
      </c>
      <c r="U34" s="75"/>
      <c r="V34" s="36"/>
      <c r="W34" s="74"/>
    </row>
    <row r="35" spans="2:23" s="69" customFormat="1" ht="12.75">
      <c r="B35" s="68"/>
      <c r="C35" s="39"/>
      <c r="E35" s="70"/>
      <c r="F35" s="39">
        <v>658</v>
      </c>
      <c r="G35" s="70" t="s">
        <v>62</v>
      </c>
      <c r="H35" s="53">
        <v>2990</v>
      </c>
      <c r="I35" s="36">
        <f>H35/H37</f>
        <v>0.046302748741773134</v>
      </c>
      <c r="J35" s="56">
        <v>95310.07000000015</v>
      </c>
      <c r="K35" s="59">
        <f>J35/J37</f>
        <v>0.032472307358270114</v>
      </c>
      <c r="L35" s="100">
        <f t="shared" si="5"/>
        <v>31.876277591973295</v>
      </c>
      <c r="M35" s="101">
        <v>1015</v>
      </c>
      <c r="N35" s="37">
        <f>N8</f>
        <v>0.2977893368010403</v>
      </c>
      <c r="O35" s="105">
        <v>4</v>
      </c>
      <c r="P35" s="37">
        <f t="shared" si="1"/>
        <v>0.0013377926421404682</v>
      </c>
      <c r="Q35" s="105">
        <v>15</v>
      </c>
      <c r="R35" s="37">
        <f t="shared" si="2"/>
        <v>0.005016722408026756</v>
      </c>
      <c r="S35" s="62">
        <v>565</v>
      </c>
      <c r="T35" s="63">
        <f t="shared" si="6"/>
        <v>0.18896321070234115</v>
      </c>
      <c r="U35" s="75"/>
      <c r="V35" s="36"/>
      <c r="W35" s="74"/>
    </row>
    <row r="36" spans="2:23" s="69" customFormat="1" ht="12.75">
      <c r="B36" s="68"/>
      <c r="C36" s="39"/>
      <c r="E36" s="70"/>
      <c r="F36" s="67">
        <v>659</v>
      </c>
      <c r="G36" s="70" t="s">
        <v>80</v>
      </c>
      <c r="H36" s="54">
        <v>73</v>
      </c>
      <c r="I36" s="36">
        <f>H36/H37</f>
        <v>0.0011304684475416183</v>
      </c>
      <c r="J36" s="56">
        <v>1411.5400000000002</v>
      </c>
      <c r="K36" s="59">
        <f>J36/J37</f>
        <v>0.0004809141439985569</v>
      </c>
      <c r="L36" s="100">
        <f t="shared" si="5"/>
        <v>19.336164383561645</v>
      </c>
      <c r="M36" s="101">
        <v>11</v>
      </c>
      <c r="N36" s="37">
        <f>M36/H35</f>
        <v>0.0036789297658862876</v>
      </c>
      <c r="O36" s="105">
        <v>0</v>
      </c>
      <c r="P36" s="37">
        <f>O36/H35</f>
        <v>0</v>
      </c>
      <c r="Q36" s="105">
        <v>1</v>
      </c>
      <c r="R36" s="37">
        <f>Q36/H35</f>
        <v>0.00033444816053511704</v>
      </c>
      <c r="S36" s="62">
        <v>9</v>
      </c>
      <c r="T36" s="63">
        <f t="shared" si="6"/>
        <v>0.1232876712328767</v>
      </c>
      <c r="U36" s="75"/>
      <c r="V36" s="36"/>
      <c r="W36" s="74"/>
    </row>
    <row r="37" spans="2:22" s="39" customFormat="1" ht="15.75" customHeight="1">
      <c r="B37" s="39" t="s">
        <v>20</v>
      </c>
      <c r="C37" s="39">
        <v>1559</v>
      </c>
      <c r="F37" s="67" t="s">
        <v>121</v>
      </c>
      <c r="G37" s="67"/>
      <c r="H37" s="53">
        <f>SUM(H5:H36)</f>
        <v>64575</v>
      </c>
      <c r="I37" s="37"/>
      <c r="J37" s="57">
        <f>SUM(J5:J36)</f>
        <v>2935118.4980000006</v>
      </c>
      <c r="K37" s="60"/>
      <c r="L37" s="103"/>
      <c r="M37" s="101"/>
      <c r="N37" s="38"/>
      <c r="O37" s="104">
        <f>SUM(O5:O36)</f>
        <v>4512</v>
      </c>
      <c r="P37" s="38"/>
      <c r="Q37" s="104">
        <f>SUM(Q5:Q36)</f>
        <v>3174</v>
      </c>
      <c r="R37" s="38"/>
      <c r="S37" s="64"/>
      <c r="T37" s="65"/>
      <c r="U37" s="73"/>
      <c r="V37" s="37"/>
    </row>
    <row r="38" spans="2:22" s="39" customFormat="1" ht="12.75">
      <c r="B38" s="39" t="s">
        <v>21</v>
      </c>
      <c r="C38" s="39">
        <v>1183</v>
      </c>
      <c r="G38" s="67"/>
      <c r="H38" s="54"/>
      <c r="I38" s="37"/>
      <c r="J38" s="57"/>
      <c r="K38" s="55"/>
      <c r="L38" s="103"/>
      <c r="M38" s="104"/>
      <c r="N38" s="38"/>
      <c r="O38" s="104"/>
      <c r="P38" s="38"/>
      <c r="Q38" s="104"/>
      <c r="R38" s="38"/>
      <c r="T38" s="38"/>
      <c r="V38" s="38"/>
    </row>
    <row r="39" spans="2:22" s="9" customFormat="1" ht="12.75">
      <c r="B39" s="9" t="s">
        <v>22</v>
      </c>
      <c r="C39" s="9">
        <v>883</v>
      </c>
      <c r="G39" s="10"/>
      <c r="H39" s="54"/>
      <c r="I39" s="37"/>
      <c r="J39" s="57"/>
      <c r="K39" s="55"/>
      <c r="L39" s="103"/>
      <c r="M39" s="104"/>
      <c r="N39" s="38"/>
      <c r="O39" s="104"/>
      <c r="P39" s="38"/>
      <c r="Q39" s="104"/>
      <c r="R39" s="38"/>
      <c r="S39" s="39"/>
      <c r="T39" s="38"/>
      <c r="V39" s="12"/>
    </row>
    <row r="40" spans="2:22" s="9" customFormat="1" ht="12.75">
      <c r="B40" s="9" t="s">
        <v>23</v>
      </c>
      <c r="C40" s="9">
        <v>1100</v>
      </c>
      <c r="G40" s="10"/>
      <c r="H40" s="54"/>
      <c r="I40" s="37"/>
      <c r="J40" s="55"/>
      <c r="K40" s="55"/>
      <c r="L40" s="103"/>
      <c r="M40" s="104"/>
      <c r="N40" s="38"/>
      <c r="O40" s="104"/>
      <c r="P40" s="38"/>
      <c r="Q40" s="104"/>
      <c r="R40" s="38"/>
      <c r="S40" s="39"/>
      <c r="T40" s="38"/>
      <c r="V40" s="12"/>
    </row>
    <row r="41" spans="2:22" s="9" customFormat="1" ht="12.75">
      <c r="B41" s="9" t="s">
        <v>24</v>
      </c>
      <c r="C41" s="9">
        <v>1713</v>
      </c>
      <c r="G41" s="10"/>
      <c r="H41" s="54"/>
      <c r="I41" s="37"/>
      <c r="J41" s="55"/>
      <c r="K41" s="55"/>
      <c r="L41" s="103"/>
      <c r="M41" s="104"/>
      <c r="N41" s="38"/>
      <c r="O41" s="104"/>
      <c r="P41" s="38"/>
      <c r="Q41" s="104"/>
      <c r="R41" s="38"/>
      <c r="S41" s="39"/>
      <c r="T41" s="38"/>
      <c r="V41" s="12"/>
    </row>
    <row r="42" spans="2:23" s="9" customFormat="1" ht="12.75">
      <c r="B42" s="9" t="s">
        <v>25</v>
      </c>
      <c r="C42" s="9">
        <v>1414</v>
      </c>
      <c r="G42" s="10"/>
      <c r="H42" s="54"/>
      <c r="I42" s="37"/>
      <c r="J42" s="55"/>
      <c r="K42" s="55"/>
      <c r="L42" s="103"/>
      <c r="M42" s="104"/>
      <c r="N42" s="38"/>
      <c r="O42" s="104"/>
      <c r="P42" s="38"/>
      <c r="Q42" s="104"/>
      <c r="R42" s="38"/>
      <c r="S42" s="39"/>
      <c r="T42" s="38"/>
      <c r="V42" s="12"/>
      <c r="W42" s="28"/>
    </row>
    <row r="43" spans="2:23" s="9" customFormat="1" ht="12.75">
      <c r="B43" s="9" t="s">
        <v>26</v>
      </c>
      <c r="C43" s="9">
        <v>1317</v>
      </c>
      <c r="G43" s="10"/>
      <c r="H43" s="54"/>
      <c r="I43" s="37"/>
      <c r="J43" s="55"/>
      <c r="K43" s="55"/>
      <c r="L43" s="103"/>
      <c r="M43" s="104"/>
      <c r="N43" s="38"/>
      <c r="O43" s="104"/>
      <c r="P43" s="38"/>
      <c r="Q43" s="104"/>
      <c r="R43" s="38"/>
      <c r="S43" s="39"/>
      <c r="T43" s="38"/>
      <c r="V43" s="12"/>
      <c r="W43" s="28"/>
    </row>
    <row r="44" spans="2:23" s="9" customFormat="1" ht="12.75">
      <c r="B44" s="9" t="s">
        <v>27</v>
      </c>
      <c r="C44" s="9">
        <v>945</v>
      </c>
      <c r="G44" s="10"/>
      <c r="H44" s="54"/>
      <c r="I44" s="37"/>
      <c r="J44" s="55"/>
      <c r="K44" s="55"/>
      <c r="L44" s="103"/>
      <c r="M44" s="104"/>
      <c r="N44" s="38"/>
      <c r="O44" s="104"/>
      <c r="P44" s="38"/>
      <c r="Q44" s="104"/>
      <c r="R44" s="38"/>
      <c r="S44" s="39"/>
      <c r="T44" s="38"/>
      <c r="V44" s="12"/>
      <c r="W44" s="28"/>
    </row>
    <row r="45" spans="2:23" s="9" customFormat="1" ht="12.75">
      <c r="B45" s="9" t="s">
        <v>28</v>
      </c>
      <c r="C45" s="9">
        <v>1145</v>
      </c>
      <c r="G45" s="10"/>
      <c r="H45" s="54"/>
      <c r="I45" s="37"/>
      <c r="J45" s="55"/>
      <c r="K45" s="55"/>
      <c r="L45" s="103"/>
      <c r="M45" s="104"/>
      <c r="N45" s="38"/>
      <c r="O45" s="104"/>
      <c r="P45" s="38"/>
      <c r="Q45" s="104"/>
      <c r="R45" s="38"/>
      <c r="S45" s="39"/>
      <c r="T45" s="38"/>
      <c r="V45" s="12"/>
      <c r="W45" s="28"/>
    </row>
    <row r="46" spans="2:23" s="9" customFormat="1" ht="12.75">
      <c r="B46" s="9" t="s">
        <v>29</v>
      </c>
      <c r="C46" s="9">
        <v>641</v>
      </c>
      <c r="G46" s="10"/>
      <c r="H46" s="54"/>
      <c r="I46" s="37"/>
      <c r="J46" s="55"/>
      <c r="K46" s="55"/>
      <c r="L46" s="103"/>
      <c r="M46" s="104"/>
      <c r="N46" s="38"/>
      <c r="O46" s="104"/>
      <c r="P46" s="38"/>
      <c r="Q46" s="104"/>
      <c r="R46" s="38"/>
      <c r="S46" s="39"/>
      <c r="T46" s="38"/>
      <c r="V46" s="12"/>
      <c r="W46" s="28"/>
    </row>
    <row r="47" spans="2:23" s="9" customFormat="1" ht="12.75">
      <c r="B47" s="9" t="s">
        <v>30</v>
      </c>
      <c r="C47" s="9">
        <v>887</v>
      </c>
      <c r="G47" s="10"/>
      <c r="H47" s="54"/>
      <c r="I47" s="37"/>
      <c r="J47" s="55"/>
      <c r="K47" s="55"/>
      <c r="L47" s="103"/>
      <c r="M47" s="104"/>
      <c r="N47" s="38"/>
      <c r="O47" s="104"/>
      <c r="P47" s="38"/>
      <c r="Q47" s="104"/>
      <c r="R47" s="38"/>
      <c r="S47" s="39"/>
      <c r="T47" s="38"/>
      <c r="V47" s="12"/>
      <c r="W47" s="28"/>
    </row>
    <row r="48" spans="2:23" s="9" customFormat="1" ht="12.75">
      <c r="B48" s="9" t="s">
        <v>31</v>
      </c>
      <c r="C48" s="9">
        <v>1067</v>
      </c>
      <c r="G48" s="10"/>
      <c r="H48" s="54"/>
      <c r="I48" s="37"/>
      <c r="J48" s="55"/>
      <c r="K48" s="55"/>
      <c r="L48" s="103"/>
      <c r="M48" s="104"/>
      <c r="N48" s="38"/>
      <c r="O48" s="104"/>
      <c r="P48" s="38"/>
      <c r="Q48" s="104"/>
      <c r="R48" s="38"/>
      <c r="S48" s="39"/>
      <c r="T48" s="38"/>
      <c r="V48" s="12"/>
      <c r="W48" s="28"/>
    </row>
    <row r="49" spans="2:23" s="9" customFormat="1" ht="12.75">
      <c r="B49" s="9" t="s">
        <v>32</v>
      </c>
      <c r="C49" s="9">
        <v>446</v>
      </c>
      <c r="G49" s="10"/>
      <c r="H49" s="54"/>
      <c r="I49" s="37"/>
      <c r="J49" s="55"/>
      <c r="K49" s="55"/>
      <c r="L49" s="103"/>
      <c r="M49" s="104"/>
      <c r="N49" s="38"/>
      <c r="O49" s="104"/>
      <c r="P49" s="38"/>
      <c r="Q49" s="104"/>
      <c r="R49" s="38"/>
      <c r="S49" s="39"/>
      <c r="T49" s="38"/>
      <c r="V49" s="12"/>
      <c r="W49" s="28"/>
    </row>
    <row r="50" spans="2:23" s="9" customFormat="1" ht="12.75">
      <c r="B50" s="9" t="s">
        <v>33</v>
      </c>
      <c r="C50" s="9">
        <v>734</v>
      </c>
      <c r="G50" s="10"/>
      <c r="H50" s="54"/>
      <c r="I50" s="37"/>
      <c r="J50" s="55"/>
      <c r="K50" s="55"/>
      <c r="L50" s="103"/>
      <c r="M50" s="104"/>
      <c r="N50" s="38"/>
      <c r="O50" s="104"/>
      <c r="P50" s="38"/>
      <c r="Q50" s="104"/>
      <c r="R50" s="38"/>
      <c r="S50" s="39"/>
      <c r="T50" s="38"/>
      <c r="V50" s="12"/>
      <c r="W50" s="28"/>
    </row>
    <row r="51" spans="2:23" s="9" customFormat="1" ht="12.75">
      <c r="B51" s="9" t="s">
        <v>34</v>
      </c>
      <c r="C51" s="9">
        <v>1159</v>
      </c>
      <c r="G51" s="10"/>
      <c r="H51" s="54"/>
      <c r="I51" s="37"/>
      <c r="J51" s="55"/>
      <c r="K51" s="55"/>
      <c r="L51" s="103"/>
      <c r="M51" s="104"/>
      <c r="N51" s="38"/>
      <c r="O51" s="104"/>
      <c r="P51" s="38"/>
      <c r="Q51" s="104"/>
      <c r="R51" s="38"/>
      <c r="S51" s="39"/>
      <c r="T51" s="38"/>
      <c r="V51" s="12"/>
      <c r="W51" s="28"/>
    </row>
    <row r="52" spans="2:23" s="9" customFormat="1" ht="12.75">
      <c r="B52" s="9" t="s">
        <v>35</v>
      </c>
      <c r="C52" s="9">
        <v>1422</v>
      </c>
      <c r="G52" s="10"/>
      <c r="H52" s="54"/>
      <c r="I52" s="37"/>
      <c r="J52" s="55"/>
      <c r="K52" s="55"/>
      <c r="L52" s="103"/>
      <c r="M52" s="104"/>
      <c r="N52" s="38"/>
      <c r="O52" s="104"/>
      <c r="P52" s="38"/>
      <c r="Q52" s="104"/>
      <c r="R52" s="38"/>
      <c r="S52" s="39"/>
      <c r="T52" s="38"/>
      <c r="V52" s="12"/>
      <c r="W52" s="28"/>
    </row>
    <row r="53" spans="2:23" s="9" customFormat="1" ht="12.75">
      <c r="B53" s="9" t="s">
        <v>36</v>
      </c>
      <c r="C53" s="9">
        <v>1285</v>
      </c>
      <c r="G53" s="10"/>
      <c r="H53" s="54"/>
      <c r="I53" s="37"/>
      <c r="J53" s="55"/>
      <c r="K53" s="55"/>
      <c r="L53" s="103"/>
      <c r="M53" s="104"/>
      <c r="N53" s="38"/>
      <c r="O53" s="104"/>
      <c r="P53" s="38"/>
      <c r="Q53" s="104"/>
      <c r="R53" s="38"/>
      <c r="S53" s="39"/>
      <c r="T53" s="38"/>
      <c r="V53" s="12"/>
      <c r="W53" s="28"/>
    </row>
    <row r="54" spans="2:23" s="9" customFormat="1" ht="12.75">
      <c r="B54" s="9" t="s">
        <v>37</v>
      </c>
      <c r="C54" s="9">
        <v>1491</v>
      </c>
      <c r="G54" s="10"/>
      <c r="H54" s="54"/>
      <c r="I54" s="37"/>
      <c r="J54" s="55"/>
      <c r="K54" s="55"/>
      <c r="L54" s="103"/>
      <c r="M54" s="104"/>
      <c r="N54" s="38"/>
      <c r="O54" s="104"/>
      <c r="P54" s="38"/>
      <c r="Q54" s="104"/>
      <c r="R54" s="38"/>
      <c r="S54" s="39"/>
      <c r="T54" s="38"/>
      <c r="V54" s="12"/>
      <c r="W54" s="28"/>
    </row>
    <row r="55" spans="2:23" s="9" customFormat="1" ht="12.75">
      <c r="B55" s="9" t="s">
        <v>38</v>
      </c>
      <c r="C55" s="9">
        <v>350</v>
      </c>
      <c r="G55" s="10"/>
      <c r="H55" s="54"/>
      <c r="I55" s="37"/>
      <c r="J55" s="55"/>
      <c r="K55" s="55"/>
      <c r="L55" s="103"/>
      <c r="M55" s="104"/>
      <c r="N55" s="38"/>
      <c r="O55" s="104"/>
      <c r="P55" s="38"/>
      <c r="Q55" s="104"/>
      <c r="R55" s="38"/>
      <c r="S55" s="39"/>
      <c r="T55" s="38"/>
      <c r="V55" s="12"/>
      <c r="W55" s="28"/>
    </row>
    <row r="56" spans="2:23" s="9" customFormat="1" ht="12.75">
      <c r="B56" s="9" t="s">
        <v>39</v>
      </c>
      <c r="C56" s="9">
        <v>1150</v>
      </c>
      <c r="G56" s="10"/>
      <c r="H56" s="54"/>
      <c r="I56" s="37"/>
      <c r="J56" s="55"/>
      <c r="K56" s="55"/>
      <c r="L56" s="103"/>
      <c r="M56" s="104"/>
      <c r="N56" s="38"/>
      <c r="O56" s="104"/>
      <c r="P56" s="38"/>
      <c r="Q56" s="104"/>
      <c r="R56" s="38"/>
      <c r="S56" s="39"/>
      <c r="T56" s="38"/>
      <c r="V56" s="12"/>
      <c r="W56" s="28"/>
    </row>
    <row r="57" spans="2:23" s="9" customFormat="1" ht="12.75">
      <c r="B57" s="9" t="s">
        <v>40</v>
      </c>
      <c r="C57" s="9">
        <v>894</v>
      </c>
      <c r="G57" s="10"/>
      <c r="H57" s="54"/>
      <c r="I57" s="37"/>
      <c r="J57" s="55"/>
      <c r="K57" s="55"/>
      <c r="L57" s="103"/>
      <c r="M57" s="104"/>
      <c r="N57" s="38"/>
      <c r="O57" s="104"/>
      <c r="P57" s="38"/>
      <c r="Q57" s="104"/>
      <c r="R57" s="38"/>
      <c r="S57" s="39"/>
      <c r="T57" s="38"/>
      <c r="V57" s="12"/>
      <c r="W57" s="28"/>
    </row>
    <row r="58" spans="2:23" s="9" customFormat="1" ht="12.75">
      <c r="B58" s="9" t="s">
        <v>41</v>
      </c>
      <c r="C58" s="9">
        <v>2076</v>
      </c>
      <c r="G58" s="10"/>
      <c r="H58" s="54"/>
      <c r="I58" s="37"/>
      <c r="J58" s="55"/>
      <c r="K58" s="55"/>
      <c r="L58" s="103"/>
      <c r="M58" s="104"/>
      <c r="N58" s="38"/>
      <c r="O58" s="104"/>
      <c r="P58" s="38"/>
      <c r="Q58" s="104"/>
      <c r="R58" s="38"/>
      <c r="S58" s="39"/>
      <c r="T58" s="38"/>
      <c r="V58" s="12"/>
      <c r="W58" s="28"/>
    </row>
    <row r="59" spans="2:23" s="9" customFormat="1" ht="12.75">
      <c r="B59" s="9" t="s">
        <v>42</v>
      </c>
      <c r="C59" s="9">
        <v>1267</v>
      </c>
      <c r="G59" s="10"/>
      <c r="H59" s="54"/>
      <c r="I59" s="37"/>
      <c r="J59" s="55"/>
      <c r="K59" s="55"/>
      <c r="L59" s="103"/>
      <c r="M59" s="104"/>
      <c r="N59" s="38"/>
      <c r="O59" s="104"/>
      <c r="P59" s="38"/>
      <c r="Q59" s="104"/>
      <c r="R59" s="38"/>
      <c r="S59" s="39"/>
      <c r="T59" s="38"/>
      <c r="V59" s="12"/>
      <c r="W59" s="28"/>
    </row>
    <row r="60" spans="2:23" s="9" customFormat="1" ht="12.75">
      <c r="B60" s="9" t="s">
        <v>43</v>
      </c>
      <c r="C60" s="9">
        <v>1133</v>
      </c>
      <c r="G60" s="10"/>
      <c r="H60" s="54"/>
      <c r="I60" s="37"/>
      <c r="J60" s="55"/>
      <c r="K60" s="55"/>
      <c r="L60" s="103"/>
      <c r="M60" s="104"/>
      <c r="N60" s="38"/>
      <c r="O60" s="104"/>
      <c r="P60" s="38"/>
      <c r="Q60" s="104"/>
      <c r="R60" s="38"/>
      <c r="S60" s="39"/>
      <c r="T60" s="38"/>
      <c r="V60" s="12"/>
      <c r="W60" s="28"/>
    </row>
    <row r="61" spans="2:23" s="9" customFormat="1" ht="12.75">
      <c r="B61" s="9" t="s">
        <v>44</v>
      </c>
      <c r="C61" s="9">
        <v>1501</v>
      </c>
      <c r="G61" s="10"/>
      <c r="H61" s="54"/>
      <c r="I61" s="37"/>
      <c r="J61" s="55"/>
      <c r="K61" s="55"/>
      <c r="L61" s="103"/>
      <c r="M61" s="104"/>
      <c r="N61" s="38"/>
      <c r="O61" s="104"/>
      <c r="P61" s="38"/>
      <c r="Q61" s="104"/>
      <c r="R61" s="38"/>
      <c r="S61" s="39"/>
      <c r="T61" s="38"/>
      <c r="V61" s="12"/>
      <c r="W61" s="28"/>
    </row>
    <row r="62" spans="2:23" s="9" customFormat="1" ht="12.75">
      <c r="B62" s="9" t="s">
        <v>45</v>
      </c>
      <c r="C62" s="9">
        <v>1329</v>
      </c>
      <c r="G62" s="10"/>
      <c r="H62" s="54"/>
      <c r="I62" s="37"/>
      <c r="J62" s="55"/>
      <c r="K62" s="55"/>
      <c r="L62" s="103"/>
      <c r="M62" s="104"/>
      <c r="N62" s="38"/>
      <c r="O62" s="104"/>
      <c r="P62" s="38"/>
      <c r="Q62" s="104"/>
      <c r="R62" s="38"/>
      <c r="S62" s="39"/>
      <c r="T62" s="38"/>
      <c r="V62" s="12"/>
      <c r="W62" s="28"/>
    </row>
    <row r="63" spans="2:23" s="9" customFormat="1" ht="12.75">
      <c r="B63" s="9" t="s">
        <v>46</v>
      </c>
      <c r="C63" s="9">
        <v>979</v>
      </c>
      <c r="G63" s="10"/>
      <c r="H63" s="54"/>
      <c r="I63" s="37"/>
      <c r="J63" s="55"/>
      <c r="K63" s="55"/>
      <c r="L63" s="103"/>
      <c r="M63" s="104"/>
      <c r="N63" s="38"/>
      <c r="O63" s="104"/>
      <c r="P63" s="38"/>
      <c r="Q63" s="104"/>
      <c r="R63" s="38"/>
      <c r="S63" s="39"/>
      <c r="T63" s="38"/>
      <c r="V63" s="12"/>
      <c r="W63" s="28"/>
    </row>
    <row r="64" spans="2:23" s="9" customFormat="1" ht="12.75">
      <c r="B64" s="9" t="s">
        <v>47</v>
      </c>
      <c r="C64" s="9">
        <v>810</v>
      </c>
      <c r="G64" s="10"/>
      <c r="H64" s="54"/>
      <c r="I64" s="37"/>
      <c r="J64" s="55"/>
      <c r="K64" s="55"/>
      <c r="L64" s="103"/>
      <c r="M64" s="104"/>
      <c r="N64" s="38"/>
      <c r="O64" s="104"/>
      <c r="P64" s="38"/>
      <c r="Q64" s="104"/>
      <c r="R64" s="38"/>
      <c r="S64" s="39"/>
      <c r="T64" s="38"/>
      <c r="V64" s="12"/>
      <c r="W64" s="28"/>
    </row>
    <row r="65" spans="2:23" s="9" customFormat="1" ht="12.75">
      <c r="B65" s="9" t="s">
        <v>48</v>
      </c>
      <c r="C65" s="9">
        <v>1636</v>
      </c>
      <c r="G65" s="10"/>
      <c r="H65" s="54"/>
      <c r="I65" s="37"/>
      <c r="J65" s="55"/>
      <c r="K65" s="55"/>
      <c r="L65" s="103"/>
      <c r="M65" s="104"/>
      <c r="N65" s="38"/>
      <c r="O65" s="104"/>
      <c r="P65" s="38"/>
      <c r="Q65" s="104"/>
      <c r="R65" s="38"/>
      <c r="S65" s="39"/>
      <c r="T65" s="38"/>
      <c r="V65" s="12"/>
      <c r="W65" s="28"/>
    </row>
    <row r="66" spans="7:23" s="9" customFormat="1" ht="12.75">
      <c r="G66" s="10"/>
      <c r="H66" s="54"/>
      <c r="I66" s="37"/>
      <c r="J66" s="55"/>
      <c r="K66" s="55"/>
      <c r="L66" s="103"/>
      <c r="M66" s="104"/>
      <c r="N66" s="38"/>
      <c r="O66" s="104"/>
      <c r="P66" s="38"/>
      <c r="Q66" s="104"/>
      <c r="R66" s="38"/>
      <c r="S66" s="39"/>
      <c r="T66" s="38"/>
      <c r="V66" s="12"/>
      <c r="W66" s="28"/>
    </row>
    <row r="67" spans="7:23" s="9" customFormat="1" ht="12.75">
      <c r="G67" s="10"/>
      <c r="H67" s="54"/>
      <c r="I67" s="37"/>
      <c r="J67" s="55"/>
      <c r="K67" s="55"/>
      <c r="L67" s="103"/>
      <c r="M67" s="104"/>
      <c r="N67" s="38"/>
      <c r="O67" s="104"/>
      <c r="P67" s="38"/>
      <c r="Q67" s="104"/>
      <c r="R67" s="38"/>
      <c r="S67" s="39"/>
      <c r="T67" s="38"/>
      <c r="V67" s="12"/>
      <c r="W67" s="28"/>
    </row>
    <row r="68" spans="7:23" s="9" customFormat="1" ht="12.75">
      <c r="G68" s="10"/>
      <c r="H68" s="54"/>
      <c r="I68" s="37"/>
      <c r="J68" s="55"/>
      <c r="K68" s="55"/>
      <c r="L68" s="103"/>
      <c r="M68" s="104"/>
      <c r="N68" s="38"/>
      <c r="O68" s="104"/>
      <c r="P68" s="38"/>
      <c r="Q68" s="104"/>
      <c r="R68" s="38"/>
      <c r="S68" s="39"/>
      <c r="T68" s="38"/>
      <c r="V68" s="12"/>
      <c r="W68" s="28"/>
    </row>
    <row r="69" spans="7:23" s="9" customFormat="1" ht="12.75">
      <c r="G69" s="10"/>
      <c r="H69" s="54"/>
      <c r="I69" s="37"/>
      <c r="J69" s="55"/>
      <c r="K69" s="55"/>
      <c r="L69" s="103"/>
      <c r="M69" s="104"/>
      <c r="N69" s="38"/>
      <c r="O69" s="104"/>
      <c r="P69" s="38"/>
      <c r="Q69" s="104"/>
      <c r="R69" s="38"/>
      <c r="S69" s="39"/>
      <c r="T69" s="38"/>
      <c r="V69" s="12"/>
      <c r="W69" s="28"/>
    </row>
    <row r="70" spans="7:23" s="9" customFormat="1" ht="12.75">
      <c r="G70" s="10"/>
      <c r="H70" s="54"/>
      <c r="I70" s="37"/>
      <c r="J70" s="55"/>
      <c r="K70" s="55"/>
      <c r="L70" s="103"/>
      <c r="M70" s="104"/>
      <c r="N70" s="38"/>
      <c r="O70" s="104"/>
      <c r="P70" s="38"/>
      <c r="Q70" s="104"/>
      <c r="R70" s="38"/>
      <c r="S70" s="39"/>
      <c r="T70" s="38"/>
      <c r="V70" s="12"/>
      <c r="W70" s="28"/>
    </row>
    <row r="71" spans="7:23" s="9" customFormat="1" ht="12.75">
      <c r="G71" s="10"/>
      <c r="H71" s="54"/>
      <c r="I71" s="37"/>
      <c r="J71" s="55"/>
      <c r="K71" s="55"/>
      <c r="L71" s="103"/>
      <c r="M71" s="104"/>
      <c r="N71" s="38"/>
      <c r="O71" s="104"/>
      <c r="P71" s="38"/>
      <c r="Q71" s="104"/>
      <c r="R71" s="38"/>
      <c r="S71" s="39"/>
      <c r="T71" s="38"/>
      <c r="V71" s="12"/>
      <c r="W71" s="28"/>
    </row>
    <row r="72" spans="7:23" s="9" customFormat="1" ht="12.75">
      <c r="G72" s="10"/>
      <c r="H72" s="54"/>
      <c r="I72" s="37"/>
      <c r="J72" s="55"/>
      <c r="K72" s="55"/>
      <c r="L72" s="103"/>
      <c r="M72" s="104"/>
      <c r="N72" s="38"/>
      <c r="O72" s="104"/>
      <c r="P72" s="38"/>
      <c r="Q72" s="104"/>
      <c r="R72" s="38"/>
      <c r="S72" s="39"/>
      <c r="T72" s="38"/>
      <c r="V72" s="12"/>
      <c r="W72" s="28"/>
    </row>
    <row r="73" spans="7:23" s="9" customFormat="1" ht="12.75">
      <c r="G73" s="10"/>
      <c r="H73" s="54"/>
      <c r="I73" s="37"/>
      <c r="J73" s="55"/>
      <c r="K73" s="55"/>
      <c r="L73" s="103"/>
      <c r="M73" s="104"/>
      <c r="N73" s="38"/>
      <c r="O73" s="104"/>
      <c r="P73" s="38"/>
      <c r="Q73" s="104"/>
      <c r="R73" s="38"/>
      <c r="S73" s="39"/>
      <c r="T73" s="38"/>
      <c r="V73" s="12"/>
      <c r="W73" s="28"/>
    </row>
    <row r="74" spans="7:23" s="9" customFormat="1" ht="12.75">
      <c r="G74" s="10"/>
      <c r="H74" s="54"/>
      <c r="I74" s="37"/>
      <c r="J74" s="55"/>
      <c r="K74" s="55"/>
      <c r="L74" s="103"/>
      <c r="M74" s="104"/>
      <c r="N74" s="38"/>
      <c r="O74" s="104"/>
      <c r="P74" s="38"/>
      <c r="Q74" s="104"/>
      <c r="R74" s="38"/>
      <c r="S74" s="39"/>
      <c r="T74" s="38"/>
      <c r="V74" s="12"/>
      <c r="W74" s="28"/>
    </row>
    <row r="75" spans="7:23" s="9" customFormat="1" ht="12.75">
      <c r="G75" s="10"/>
      <c r="H75" s="54"/>
      <c r="I75" s="37"/>
      <c r="J75" s="55"/>
      <c r="K75" s="55"/>
      <c r="L75" s="103"/>
      <c r="M75" s="104"/>
      <c r="N75" s="38"/>
      <c r="O75" s="104"/>
      <c r="P75" s="38"/>
      <c r="Q75" s="104"/>
      <c r="R75" s="38"/>
      <c r="S75" s="39"/>
      <c r="T75" s="38"/>
      <c r="V75" s="12"/>
      <c r="W75" s="28"/>
    </row>
    <row r="76" spans="7:23" s="9" customFormat="1" ht="12.75">
      <c r="G76" s="10"/>
      <c r="H76" s="54"/>
      <c r="I76" s="37"/>
      <c r="J76" s="55"/>
      <c r="K76" s="55"/>
      <c r="L76" s="103"/>
      <c r="M76" s="104"/>
      <c r="N76" s="38"/>
      <c r="O76" s="104"/>
      <c r="P76" s="38"/>
      <c r="Q76" s="104"/>
      <c r="R76" s="38"/>
      <c r="S76" s="39"/>
      <c r="T76" s="38"/>
      <c r="V76" s="12"/>
      <c r="W76" s="28"/>
    </row>
    <row r="77" spans="7:23" s="9" customFormat="1" ht="12.75">
      <c r="G77" s="10"/>
      <c r="H77" s="54"/>
      <c r="I77" s="37"/>
      <c r="J77" s="55"/>
      <c r="K77" s="55"/>
      <c r="L77" s="103"/>
      <c r="M77" s="104"/>
      <c r="N77" s="38"/>
      <c r="O77" s="104"/>
      <c r="P77" s="38"/>
      <c r="Q77" s="104"/>
      <c r="R77" s="38"/>
      <c r="S77" s="39"/>
      <c r="T77" s="38"/>
      <c r="V77" s="12"/>
      <c r="W77" s="28"/>
    </row>
    <row r="78" spans="7:23" s="9" customFormat="1" ht="12.75">
      <c r="G78" s="10"/>
      <c r="H78" s="54"/>
      <c r="I78" s="37"/>
      <c r="J78" s="55"/>
      <c r="K78" s="55"/>
      <c r="L78" s="103"/>
      <c r="M78" s="104"/>
      <c r="N78" s="38"/>
      <c r="O78" s="104"/>
      <c r="P78" s="38"/>
      <c r="Q78" s="104"/>
      <c r="R78" s="38"/>
      <c r="S78" s="39"/>
      <c r="T78" s="38"/>
      <c r="V78" s="12"/>
      <c r="W78" s="28"/>
    </row>
    <row r="79" spans="7:23" s="9" customFormat="1" ht="12.75">
      <c r="G79" s="10"/>
      <c r="H79" s="54"/>
      <c r="I79" s="37"/>
      <c r="J79" s="55"/>
      <c r="K79" s="55"/>
      <c r="L79" s="103"/>
      <c r="M79" s="104"/>
      <c r="N79" s="38"/>
      <c r="O79" s="104"/>
      <c r="P79" s="38"/>
      <c r="Q79" s="104"/>
      <c r="R79" s="38"/>
      <c r="S79" s="39"/>
      <c r="T79" s="38"/>
      <c r="V79" s="12"/>
      <c r="W79" s="28"/>
    </row>
    <row r="80" spans="7:23" s="9" customFormat="1" ht="12.75">
      <c r="G80" s="10"/>
      <c r="H80" s="54"/>
      <c r="I80" s="37"/>
      <c r="J80" s="55"/>
      <c r="K80" s="55"/>
      <c r="L80" s="103"/>
      <c r="M80" s="104"/>
      <c r="N80" s="38"/>
      <c r="O80" s="104"/>
      <c r="P80" s="38"/>
      <c r="Q80" s="104"/>
      <c r="R80" s="38"/>
      <c r="S80" s="39"/>
      <c r="T80" s="38"/>
      <c r="V80" s="12"/>
      <c r="W80" s="28"/>
    </row>
    <row r="81" spans="7:23" s="9" customFormat="1" ht="12.75">
      <c r="G81" s="10"/>
      <c r="H81" s="54"/>
      <c r="I81" s="37"/>
      <c r="J81" s="55"/>
      <c r="K81" s="55"/>
      <c r="L81" s="103"/>
      <c r="M81" s="104"/>
      <c r="N81" s="38"/>
      <c r="O81" s="104"/>
      <c r="P81" s="38"/>
      <c r="Q81" s="104"/>
      <c r="R81" s="38"/>
      <c r="S81" s="39"/>
      <c r="T81" s="38"/>
      <c r="V81" s="12"/>
      <c r="W81" s="28"/>
    </row>
    <row r="82" spans="7:23" s="9" customFormat="1" ht="12.75">
      <c r="G82" s="10"/>
      <c r="H82" s="54"/>
      <c r="I82" s="37"/>
      <c r="J82" s="55"/>
      <c r="K82" s="55"/>
      <c r="L82" s="103"/>
      <c r="M82" s="104"/>
      <c r="N82" s="38"/>
      <c r="O82" s="104"/>
      <c r="P82" s="38"/>
      <c r="Q82" s="104"/>
      <c r="R82" s="38"/>
      <c r="S82" s="39"/>
      <c r="T82" s="38"/>
      <c r="V82" s="12"/>
      <c r="W82" s="28"/>
    </row>
    <row r="83" spans="7:23" s="9" customFormat="1" ht="12.75">
      <c r="G83" s="10"/>
      <c r="H83" s="54"/>
      <c r="I83" s="37"/>
      <c r="J83" s="55"/>
      <c r="K83" s="55"/>
      <c r="L83" s="103"/>
      <c r="M83" s="104"/>
      <c r="N83" s="38"/>
      <c r="O83" s="104"/>
      <c r="P83" s="38"/>
      <c r="Q83" s="104"/>
      <c r="R83" s="38"/>
      <c r="S83" s="39"/>
      <c r="T83" s="38"/>
      <c r="V83" s="12"/>
      <c r="W83" s="28"/>
    </row>
    <row r="84" spans="7:23" s="9" customFormat="1" ht="12.75">
      <c r="G84" s="10"/>
      <c r="H84" s="54"/>
      <c r="I84" s="37"/>
      <c r="J84" s="55"/>
      <c r="K84" s="55"/>
      <c r="L84" s="103"/>
      <c r="M84" s="104"/>
      <c r="N84" s="38"/>
      <c r="O84" s="104"/>
      <c r="P84" s="38"/>
      <c r="Q84" s="104"/>
      <c r="R84" s="38"/>
      <c r="S84" s="39"/>
      <c r="T84" s="38"/>
      <c r="V84" s="12"/>
      <c r="W84" s="28"/>
    </row>
    <row r="85" spans="7:23" s="9" customFormat="1" ht="12.75">
      <c r="G85" s="10"/>
      <c r="H85" s="54"/>
      <c r="I85" s="37"/>
      <c r="J85" s="55"/>
      <c r="K85" s="55"/>
      <c r="L85" s="103"/>
      <c r="M85" s="104"/>
      <c r="N85" s="38"/>
      <c r="O85" s="104"/>
      <c r="P85" s="38"/>
      <c r="Q85" s="104"/>
      <c r="R85" s="38"/>
      <c r="S85" s="39"/>
      <c r="T85" s="38"/>
      <c r="V85" s="12"/>
      <c r="W85" s="28"/>
    </row>
    <row r="86" spans="7:23" s="9" customFormat="1" ht="12.75">
      <c r="G86" s="10"/>
      <c r="H86" s="54"/>
      <c r="I86" s="37"/>
      <c r="J86" s="55"/>
      <c r="K86" s="55"/>
      <c r="L86" s="103"/>
      <c r="M86" s="104"/>
      <c r="N86" s="38"/>
      <c r="O86" s="104"/>
      <c r="P86" s="38"/>
      <c r="Q86" s="104"/>
      <c r="R86" s="38"/>
      <c r="S86" s="39"/>
      <c r="T86" s="38"/>
      <c r="V86" s="12"/>
      <c r="W86" s="28"/>
    </row>
    <row r="87" spans="7:23" s="9" customFormat="1" ht="12.75">
      <c r="G87" s="10"/>
      <c r="H87" s="54"/>
      <c r="I87" s="37"/>
      <c r="J87" s="55"/>
      <c r="K87" s="55"/>
      <c r="L87" s="103"/>
      <c r="M87" s="104"/>
      <c r="N87" s="38"/>
      <c r="O87" s="104"/>
      <c r="P87" s="38"/>
      <c r="Q87" s="104"/>
      <c r="R87" s="38"/>
      <c r="S87" s="39"/>
      <c r="T87" s="38"/>
      <c r="V87" s="12"/>
      <c r="W87" s="28"/>
    </row>
    <row r="88" spans="7:23" s="9" customFormat="1" ht="12.75">
      <c r="G88" s="10"/>
      <c r="H88" s="54"/>
      <c r="I88" s="37"/>
      <c r="J88" s="55"/>
      <c r="K88" s="55"/>
      <c r="L88" s="103"/>
      <c r="M88" s="104"/>
      <c r="N88" s="38"/>
      <c r="O88" s="104"/>
      <c r="P88" s="38"/>
      <c r="Q88" s="104"/>
      <c r="R88" s="38"/>
      <c r="S88" s="39"/>
      <c r="T88" s="38"/>
      <c r="V88" s="12"/>
      <c r="W88" s="28"/>
    </row>
    <row r="89" spans="7:23" s="9" customFormat="1" ht="12.75">
      <c r="G89" s="10"/>
      <c r="H89" s="54"/>
      <c r="I89" s="37"/>
      <c r="J89" s="55"/>
      <c r="K89" s="55"/>
      <c r="L89" s="103"/>
      <c r="M89" s="104"/>
      <c r="N89" s="38"/>
      <c r="O89" s="104"/>
      <c r="P89" s="38"/>
      <c r="Q89" s="104"/>
      <c r="R89" s="38"/>
      <c r="S89" s="39"/>
      <c r="T89" s="38"/>
      <c r="V89" s="12"/>
      <c r="W89" s="28"/>
    </row>
    <row r="90" spans="7:23" s="9" customFormat="1" ht="12.75">
      <c r="G90" s="10"/>
      <c r="H90" s="54"/>
      <c r="I90" s="37"/>
      <c r="J90" s="55"/>
      <c r="K90" s="55"/>
      <c r="L90" s="103"/>
      <c r="M90" s="104"/>
      <c r="N90" s="38"/>
      <c r="O90" s="104"/>
      <c r="P90" s="38"/>
      <c r="Q90" s="104"/>
      <c r="R90" s="38"/>
      <c r="S90" s="39"/>
      <c r="T90" s="38"/>
      <c r="V90" s="12"/>
      <c r="W90" s="28"/>
    </row>
    <row r="91" spans="7:23" s="9" customFormat="1" ht="12.75">
      <c r="G91" s="10"/>
      <c r="H91" s="54"/>
      <c r="I91" s="37"/>
      <c r="J91" s="55"/>
      <c r="K91" s="55"/>
      <c r="L91" s="103"/>
      <c r="M91" s="104"/>
      <c r="N91" s="38"/>
      <c r="O91" s="104"/>
      <c r="P91" s="38"/>
      <c r="Q91" s="104"/>
      <c r="R91" s="38"/>
      <c r="S91" s="39"/>
      <c r="T91" s="38"/>
      <c r="V91" s="12"/>
      <c r="W91" s="28"/>
    </row>
    <row r="92" spans="7:23" s="9" customFormat="1" ht="12.75">
      <c r="G92" s="10"/>
      <c r="H92" s="54"/>
      <c r="I92" s="37"/>
      <c r="J92" s="55"/>
      <c r="K92" s="55"/>
      <c r="L92" s="103"/>
      <c r="M92" s="104"/>
      <c r="N92" s="38"/>
      <c r="O92" s="104"/>
      <c r="P92" s="38"/>
      <c r="Q92" s="104"/>
      <c r="R92" s="38"/>
      <c r="S92" s="39"/>
      <c r="T92" s="38"/>
      <c r="V92" s="12"/>
      <c r="W92" s="28"/>
    </row>
    <row r="93" spans="7:23" s="9" customFormat="1" ht="12.75">
      <c r="G93" s="10"/>
      <c r="H93" s="54"/>
      <c r="I93" s="37"/>
      <c r="J93" s="55"/>
      <c r="K93" s="55"/>
      <c r="L93" s="103"/>
      <c r="M93" s="104"/>
      <c r="N93" s="38"/>
      <c r="O93" s="104"/>
      <c r="P93" s="38"/>
      <c r="Q93" s="104"/>
      <c r="R93" s="38"/>
      <c r="S93" s="39"/>
      <c r="T93" s="38"/>
      <c r="V93" s="12"/>
      <c r="W93" s="28"/>
    </row>
    <row r="94" spans="7:23" s="9" customFormat="1" ht="12.75">
      <c r="G94" s="10"/>
      <c r="H94" s="54"/>
      <c r="I94" s="37"/>
      <c r="J94" s="55"/>
      <c r="K94" s="55"/>
      <c r="L94" s="103"/>
      <c r="M94" s="104"/>
      <c r="N94" s="38"/>
      <c r="O94" s="104"/>
      <c r="P94" s="38"/>
      <c r="Q94" s="104"/>
      <c r="R94" s="38"/>
      <c r="S94" s="39"/>
      <c r="T94" s="38"/>
      <c r="V94" s="12"/>
      <c r="W94" s="28"/>
    </row>
    <row r="95" spans="7:23" s="9" customFormat="1" ht="12.75">
      <c r="G95" s="10"/>
      <c r="H95" s="54"/>
      <c r="I95" s="37"/>
      <c r="J95" s="55"/>
      <c r="K95" s="55"/>
      <c r="L95" s="103"/>
      <c r="M95" s="104"/>
      <c r="N95" s="38"/>
      <c r="O95" s="104"/>
      <c r="P95" s="38"/>
      <c r="Q95" s="104"/>
      <c r="R95" s="38"/>
      <c r="S95" s="39"/>
      <c r="T95" s="38"/>
      <c r="V95" s="12"/>
      <c r="W95" s="28"/>
    </row>
    <row r="96" spans="7:23" s="9" customFormat="1" ht="12.75">
      <c r="G96" s="10"/>
      <c r="H96" s="54"/>
      <c r="I96" s="37"/>
      <c r="J96" s="55"/>
      <c r="K96" s="55"/>
      <c r="L96" s="103"/>
      <c r="M96" s="104"/>
      <c r="N96" s="38"/>
      <c r="O96" s="104"/>
      <c r="P96" s="38"/>
      <c r="Q96" s="104"/>
      <c r="R96" s="38"/>
      <c r="S96" s="39"/>
      <c r="T96" s="38"/>
      <c r="V96" s="12"/>
      <c r="W96" s="28"/>
    </row>
    <row r="97" spans="7:23" s="9" customFormat="1" ht="12.75">
      <c r="G97" s="10"/>
      <c r="H97" s="54"/>
      <c r="I97" s="37"/>
      <c r="J97" s="55"/>
      <c r="K97" s="55"/>
      <c r="L97" s="103"/>
      <c r="M97" s="104"/>
      <c r="N97" s="38"/>
      <c r="O97" s="104"/>
      <c r="P97" s="38"/>
      <c r="Q97" s="104"/>
      <c r="R97" s="38"/>
      <c r="S97" s="39"/>
      <c r="T97" s="38"/>
      <c r="V97" s="12"/>
      <c r="W97" s="28"/>
    </row>
    <row r="98" spans="7:23" s="9" customFormat="1" ht="12.75">
      <c r="G98" s="10"/>
      <c r="H98" s="54"/>
      <c r="I98" s="37"/>
      <c r="J98" s="55"/>
      <c r="K98" s="55"/>
      <c r="L98" s="103"/>
      <c r="M98" s="104"/>
      <c r="N98" s="38"/>
      <c r="O98" s="104"/>
      <c r="P98" s="38"/>
      <c r="Q98" s="104"/>
      <c r="R98" s="38"/>
      <c r="S98" s="39"/>
      <c r="T98" s="38"/>
      <c r="V98" s="12"/>
      <c r="W98" s="28"/>
    </row>
    <row r="99" spans="7:23" s="9" customFormat="1" ht="12.75">
      <c r="G99" s="10"/>
      <c r="H99" s="54"/>
      <c r="I99" s="37"/>
      <c r="J99" s="55"/>
      <c r="K99" s="55"/>
      <c r="L99" s="103"/>
      <c r="M99" s="104"/>
      <c r="N99" s="38"/>
      <c r="O99" s="104"/>
      <c r="P99" s="38"/>
      <c r="Q99" s="104"/>
      <c r="R99" s="38"/>
      <c r="S99" s="39"/>
      <c r="T99" s="38"/>
      <c r="V99" s="12"/>
      <c r="W99" s="28"/>
    </row>
    <row r="100" spans="7:23" s="9" customFormat="1" ht="12.75">
      <c r="G100" s="10"/>
      <c r="H100" s="54"/>
      <c r="I100" s="37"/>
      <c r="J100" s="55"/>
      <c r="K100" s="55"/>
      <c r="L100" s="103"/>
      <c r="M100" s="104"/>
      <c r="N100" s="38"/>
      <c r="O100" s="104"/>
      <c r="P100" s="38"/>
      <c r="Q100" s="104"/>
      <c r="R100" s="38"/>
      <c r="S100" s="39"/>
      <c r="T100" s="38"/>
      <c r="V100" s="12"/>
      <c r="W100" s="28"/>
    </row>
    <row r="101" spans="7:23" s="9" customFormat="1" ht="12.75">
      <c r="G101" s="10"/>
      <c r="H101" s="54"/>
      <c r="I101" s="37"/>
      <c r="J101" s="55"/>
      <c r="K101" s="55"/>
      <c r="L101" s="103"/>
      <c r="M101" s="104"/>
      <c r="N101" s="38"/>
      <c r="O101" s="104"/>
      <c r="P101" s="38"/>
      <c r="Q101" s="104"/>
      <c r="R101" s="38"/>
      <c r="S101" s="39"/>
      <c r="T101" s="38"/>
      <c r="V101" s="12"/>
      <c r="W101" s="28"/>
    </row>
    <row r="102" spans="7:23" s="9" customFormat="1" ht="12.75">
      <c r="G102" s="10"/>
      <c r="H102" s="54"/>
      <c r="I102" s="37"/>
      <c r="J102" s="55"/>
      <c r="K102" s="55"/>
      <c r="L102" s="103"/>
      <c r="M102" s="104"/>
      <c r="N102" s="38"/>
      <c r="O102" s="104"/>
      <c r="P102" s="38"/>
      <c r="Q102" s="104"/>
      <c r="R102" s="38"/>
      <c r="S102" s="39"/>
      <c r="T102" s="38"/>
      <c r="V102" s="12"/>
      <c r="W102" s="28"/>
    </row>
    <row r="103" spans="7:23" s="9" customFormat="1" ht="12.75">
      <c r="G103" s="10"/>
      <c r="H103" s="54"/>
      <c r="I103" s="37"/>
      <c r="J103" s="55"/>
      <c r="K103" s="55"/>
      <c r="L103" s="103"/>
      <c r="M103" s="104"/>
      <c r="N103" s="38"/>
      <c r="O103" s="104"/>
      <c r="P103" s="38"/>
      <c r="Q103" s="104"/>
      <c r="R103" s="38"/>
      <c r="S103" s="39"/>
      <c r="T103" s="38"/>
      <c r="V103" s="12"/>
      <c r="W103" s="28"/>
    </row>
    <row r="104" spans="7:23" s="9" customFormat="1" ht="12.75">
      <c r="G104" s="10"/>
      <c r="H104" s="54"/>
      <c r="I104" s="37"/>
      <c r="J104" s="55"/>
      <c r="K104" s="55"/>
      <c r="L104" s="103"/>
      <c r="M104" s="104"/>
      <c r="N104" s="38"/>
      <c r="O104" s="104"/>
      <c r="P104" s="38"/>
      <c r="Q104" s="104"/>
      <c r="R104" s="38"/>
      <c r="S104" s="39"/>
      <c r="T104" s="38"/>
      <c r="V104" s="12"/>
      <c r="W104" s="28"/>
    </row>
    <row r="105" spans="7:23" s="9" customFormat="1" ht="12.75">
      <c r="G105" s="10"/>
      <c r="H105" s="54"/>
      <c r="I105" s="37"/>
      <c r="J105" s="55"/>
      <c r="K105" s="55"/>
      <c r="L105" s="103"/>
      <c r="M105" s="104"/>
      <c r="N105" s="38"/>
      <c r="O105" s="104"/>
      <c r="P105" s="38"/>
      <c r="Q105" s="104"/>
      <c r="R105" s="38"/>
      <c r="S105" s="39"/>
      <c r="T105" s="38"/>
      <c r="V105" s="12"/>
      <c r="W105" s="28"/>
    </row>
    <row r="106" spans="7:23" s="9" customFormat="1" ht="12.75">
      <c r="G106" s="10"/>
      <c r="H106" s="54"/>
      <c r="I106" s="37"/>
      <c r="J106" s="55"/>
      <c r="K106" s="55"/>
      <c r="L106" s="103"/>
      <c r="M106" s="104"/>
      <c r="N106" s="38"/>
      <c r="O106" s="104"/>
      <c r="P106" s="38"/>
      <c r="Q106" s="104"/>
      <c r="R106" s="38"/>
      <c r="S106" s="39"/>
      <c r="T106" s="38"/>
      <c r="V106" s="12"/>
      <c r="W106" s="28"/>
    </row>
    <row r="107" spans="7:23" s="9" customFormat="1" ht="12.75">
      <c r="G107" s="10"/>
      <c r="H107" s="54"/>
      <c r="I107" s="37"/>
      <c r="J107" s="55"/>
      <c r="K107" s="55"/>
      <c r="L107" s="103"/>
      <c r="M107" s="104"/>
      <c r="N107" s="38"/>
      <c r="O107" s="104"/>
      <c r="P107" s="38"/>
      <c r="Q107" s="104"/>
      <c r="R107" s="38"/>
      <c r="S107" s="39"/>
      <c r="T107" s="38"/>
      <c r="V107" s="12"/>
      <c r="W107" s="28"/>
    </row>
    <row r="108" spans="7:23" s="9" customFormat="1" ht="12.75">
      <c r="G108" s="10"/>
      <c r="H108" s="54"/>
      <c r="I108" s="37"/>
      <c r="J108" s="55"/>
      <c r="K108" s="55"/>
      <c r="L108" s="103"/>
      <c r="M108" s="104"/>
      <c r="N108" s="38"/>
      <c r="O108" s="104"/>
      <c r="P108" s="38"/>
      <c r="Q108" s="104"/>
      <c r="R108" s="38"/>
      <c r="S108" s="39"/>
      <c r="T108" s="38"/>
      <c r="V108" s="12"/>
      <c r="W108" s="28"/>
    </row>
    <row r="109" spans="7:23" s="9" customFormat="1" ht="12.75">
      <c r="G109" s="10"/>
      <c r="H109" s="54"/>
      <c r="I109" s="37"/>
      <c r="J109" s="55"/>
      <c r="K109" s="55"/>
      <c r="L109" s="103"/>
      <c r="M109" s="104"/>
      <c r="N109" s="38"/>
      <c r="O109" s="104"/>
      <c r="P109" s="38"/>
      <c r="Q109" s="104"/>
      <c r="R109" s="38"/>
      <c r="S109" s="39"/>
      <c r="T109" s="38"/>
      <c r="V109" s="12"/>
      <c r="W109" s="28"/>
    </row>
    <row r="110" spans="7:23" s="9" customFormat="1" ht="12.75">
      <c r="G110" s="10"/>
      <c r="H110" s="54"/>
      <c r="I110" s="37"/>
      <c r="J110" s="55"/>
      <c r="K110" s="55"/>
      <c r="L110" s="103"/>
      <c r="M110" s="104"/>
      <c r="N110" s="38"/>
      <c r="O110" s="104"/>
      <c r="P110" s="38"/>
      <c r="Q110" s="104"/>
      <c r="R110" s="38"/>
      <c r="S110" s="39"/>
      <c r="T110" s="38"/>
      <c r="V110" s="12"/>
      <c r="W110" s="28"/>
    </row>
    <row r="111" spans="7:23" s="9" customFormat="1" ht="12.75">
      <c r="G111" s="10"/>
      <c r="H111" s="54"/>
      <c r="I111" s="37"/>
      <c r="J111" s="55"/>
      <c r="K111" s="55"/>
      <c r="L111" s="103"/>
      <c r="M111" s="104"/>
      <c r="N111" s="38"/>
      <c r="O111" s="104"/>
      <c r="P111" s="38"/>
      <c r="Q111" s="104"/>
      <c r="R111" s="38"/>
      <c r="S111" s="39"/>
      <c r="T111" s="38"/>
      <c r="V111" s="12"/>
      <c r="W111" s="28"/>
    </row>
    <row r="112" spans="7:23" s="9" customFormat="1" ht="12.75">
      <c r="G112" s="10"/>
      <c r="H112" s="54"/>
      <c r="I112" s="37"/>
      <c r="J112" s="55"/>
      <c r="K112" s="55"/>
      <c r="L112" s="103"/>
      <c r="M112" s="104"/>
      <c r="N112" s="38"/>
      <c r="O112" s="104"/>
      <c r="P112" s="38"/>
      <c r="Q112" s="104"/>
      <c r="R112" s="38"/>
      <c r="S112" s="39"/>
      <c r="T112" s="38"/>
      <c r="V112" s="12"/>
      <c r="W112" s="28"/>
    </row>
    <row r="113" spans="7:23" s="9" customFormat="1" ht="12.75">
      <c r="G113" s="10"/>
      <c r="H113" s="54"/>
      <c r="I113" s="37"/>
      <c r="J113" s="55"/>
      <c r="K113" s="55"/>
      <c r="L113" s="103"/>
      <c r="M113" s="104"/>
      <c r="N113" s="38"/>
      <c r="O113" s="104"/>
      <c r="P113" s="38"/>
      <c r="Q113" s="104"/>
      <c r="R113" s="38"/>
      <c r="S113" s="39"/>
      <c r="T113" s="38"/>
      <c r="V113" s="12"/>
      <c r="W113" s="28"/>
    </row>
    <row r="114" spans="7:23" s="9" customFormat="1" ht="12.75">
      <c r="G114" s="10"/>
      <c r="H114" s="54"/>
      <c r="I114" s="37"/>
      <c r="J114" s="55"/>
      <c r="K114" s="55"/>
      <c r="L114" s="103"/>
      <c r="M114" s="104"/>
      <c r="N114" s="38"/>
      <c r="O114" s="104"/>
      <c r="P114" s="38"/>
      <c r="Q114" s="104"/>
      <c r="R114" s="38"/>
      <c r="S114" s="39"/>
      <c r="T114" s="38"/>
      <c r="V114" s="12"/>
      <c r="W114" s="28"/>
    </row>
    <row r="115" spans="7:23" s="9" customFormat="1" ht="12.75">
      <c r="G115" s="10"/>
      <c r="H115" s="54"/>
      <c r="I115" s="37"/>
      <c r="J115" s="55"/>
      <c r="K115" s="55"/>
      <c r="L115" s="103"/>
      <c r="M115" s="104"/>
      <c r="N115" s="38"/>
      <c r="O115" s="104"/>
      <c r="P115" s="38"/>
      <c r="Q115" s="104"/>
      <c r="R115" s="38"/>
      <c r="S115" s="39"/>
      <c r="T115" s="38"/>
      <c r="V115" s="12"/>
      <c r="W115" s="28"/>
    </row>
    <row r="116" spans="7:23" s="9" customFormat="1" ht="12.75">
      <c r="G116" s="10"/>
      <c r="H116" s="54"/>
      <c r="I116" s="37"/>
      <c r="J116" s="55"/>
      <c r="K116" s="55"/>
      <c r="L116" s="103"/>
      <c r="M116" s="104"/>
      <c r="N116" s="38"/>
      <c r="O116" s="104"/>
      <c r="P116" s="38"/>
      <c r="Q116" s="104"/>
      <c r="R116" s="38"/>
      <c r="S116" s="39"/>
      <c r="T116" s="38"/>
      <c r="V116" s="12"/>
      <c r="W116" s="28"/>
    </row>
    <row r="117" spans="7:23" s="9" customFormat="1" ht="12.75">
      <c r="G117" s="10"/>
      <c r="H117" s="54"/>
      <c r="I117" s="37"/>
      <c r="J117" s="55"/>
      <c r="K117" s="55"/>
      <c r="L117" s="103"/>
      <c r="M117" s="104"/>
      <c r="N117" s="38"/>
      <c r="O117" s="104"/>
      <c r="P117" s="38"/>
      <c r="Q117" s="104"/>
      <c r="R117" s="38"/>
      <c r="S117" s="39"/>
      <c r="T117" s="38"/>
      <c r="V117" s="12"/>
      <c r="W117" s="28"/>
    </row>
    <row r="118" spans="7:23" s="9" customFormat="1" ht="12.75">
      <c r="G118" s="10"/>
      <c r="H118" s="54"/>
      <c r="I118" s="37"/>
      <c r="J118" s="55"/>
      <c r="K118" s="55"/>
      <c r="L118" s="103"/>
      <c r="M118" s="104"/>
      <c r="N118" s="38"/>
      <c r="O118" s="104"/>
      <c r="P118" s="38"/>
      <c r="Q118" s="104"/>
      <c r="R118" s="38"/>
      <c r="S118" s="39"/>
      <c r="T118" s="38"/>
      <c r="V118" s="12"/>
      <c r="W118" s="28"/>
    </row>
    <row r="119" spans="7:23" s="9" customFormat="1" ht="12.75">
      <c r="G119" s="10"/>
      <c r="H119" s="54"/>
      <c r="I119" s="37"/>
      <c r="J119" s="55"/>
      <c r="K119" s="55"/>
      <c r="L119" s="103"/>
      <c r="M119" s="104"/>
      <c r="N119" s="38"/>
      <c r="O119" s="104"/>
      <c r="P119" s="38"/>
      <c r="Q119" s="104"/>
      <c r="R119" s="38"/>
      <c r="S119" s="39"/>
      <c r="T119" s="38"/>
      <c r="V119" s="12"/>
      <c r="W119" s="28"/>
    </row>
    <row r="120" spans="7:23" s="9" customFormat="1" ht="12.75">
      <c r="G120" s="10"/>
      <c r="H120" s="54"/>
      <c r="I120" s="37"/>
      <c r="J120" s="55"/>
      <c r="K120" s="55"/>
      <c r="L120" s="103"/>
      <c r="M120" s="104"/>
      <c r="N120" s="38"/>
      <c r="O120" s="104"/>
      <c r="P120" s="38"/>
      <c r="Q120" s="104"/>
      <c r="R120" s="38"/>
      <c r="S120" s="39"/>
      <c r="T120" s="38"/>
      <c r="V120" s="12"/>
      <c r="W120" s="28"/>
    </row>
    <row r="121" spans="7:23" s="9" customFormat="1" ht="12.75">
      <c r="G121" s="10"/>
      <c r="H121" s="54"/>
      <c r="I121" s="37"/>
      <c r="J121" s="55"/>
      <c r="K121" s="55"/>
      <c r="L121" s="103"/>
      <c r="M121" s="104"/>
      <c r="N121" s="38"/>
      <c r="O121" s="104"/>
      <c r="P121" s="38"/>
      <c r="Q121" s="104"/>
      <c r="R121" s="38"/>
      <c r="S121" s="39"/>
      <c r="T121" s="38"/>
      <c r="V121" s="12"/>
      <c r="W121" s="28"/>
    </row>
    <row r="122" spans="7:23" s="9" customFormat="1" ht="12.75">
      <c r="G122" s="10"/>
      <c r="H122" s="54"/>
      <c r="I122" s="37"/>
      <c r="J122" s="55"/>
      <c r="K122" s="55"/>
      <c r="L122" s="103"/>
      <c r="M122" s="104"/>
      <c r="N122" s="38"/>
      <c r="O122" s="104"/>
      <c r="P122" s="38"/>
      <c r="Q122" s="104"/>
      <c r="R122" s="38"/>
      <c r="S122" s="39"/>
      <c r="T122" s="38"/>
      <c r="V122" s="12"/>
      <c r="W122" s="28"/>
    </row>
    <row r="123" spans="7:23" s="9" customFormat="1" ht="12.75">
      <c r="G123" s="10"/>
      <c r="H123" s="54"/>
      <c r="I123" s="37"/>
      <c r="J123" s="55"/>
      <c r="K123" s="55"/>
      <c r="L123" s="103"/>
      <c r="M123" s="104"/>
      <c r="N123" s="38"/>
      <c r="O123" s="104"/>
      <c r="P123" s="38"/>
      <c r="Q123" s="104"/>
      <c r="R123" s="38"/>
      <c r="S123" s="39"/>
      <c r="T123" s="38"/>
      <c r="V123" s="12"/>
      <c r="W123" s="28"/>
    </row>
    <row r="124" spans="7:23" s="9" customFormat="1" ht="12.75">
      <c r="G124" s="10"/>
      <c r="H124" s="54"/>
      <c r="I124" s="37"/>
      <c r="J124" s="55"/>
      <c r="K124" s="55"/>
      <c r="L124" s="103"/>
      <c r="M124" s="104"/>
      <c r="N124" s="38"/>
      <c r="O124" s="104"/>
      <c r="P124" s="38"/>
      <c r="Q124" s="104"/>
      <c r="R124" s="38"/>
      <c r="S124" s="39"/>
      <c r="T124" s="38"/>
      <c r="V124" s="12"/>
      <c r="W124" s="28"/>
    </row>
    <row r="125" spans="7:23" s="9" customFormat="1" ht="12.75">
      <c r="G125" s="10"/>
      <c r="H125" s="54"/>
      <c r="I125" s="37"/>
      <c r="J125" s="55"/>
      <c r="K125" s="55"/>
      <c r="L125" s="103"/>
      <c r="M125" s="104"/>
      <c r="N125" s="38"/>
      <c r="O125" s="104"/>
      <c r="P125" s="38"/>
      <c r="Q125" s="104"/>
      <c r="R125" s="38"/>
      <c r="S125" s="39"/>
      <c r="T125" s="38"/>
      <c r="V125" s="12"/>
      <c r="W125" s="28"/>
    </row>
    <row r="126" spans="7:23" s="9" customFormat="1" ht="12.75">
      <c r="G126" s="10"/>
      <c r="H126" s="54"/>
      <c r="I126" s="37"/>
      <c r="J126" s="55"/>
      <c r="K126" s="55"/>
      <c r="L126" s="103"/>
      <c r="M126" s="104"/>
      <c r="N126" s="38"/>
      <c r="O126" s="104"/>
      <c r="P126" s="38"/>
      <c r="Q126" s="104"/>
      <c r="R126" s="38"/>
      <c r="S126" s="39"/>
      <c r="T126" s="38"/>
      <c r="V126" s="12"/>
      <c r="W126" s="28"/>
    </row>
    <row r="127" spans="7:23" s="9" customFormat="1" ht="12.75">
      <c r="G127" s="10"/>
      <c r="H127" s="54"/>
      <c r="I127" s="37"/>
      <c r="J127" s="55"/>
      <c r="K127" s="55"/>
      <c r="L127" s="103"/>
      <c r="M127" s="104"/>
      <c r="N127" s="38"/>
      <c r="O127" s="104"/>
      <c r="P127" s="38"/>
      <c r="Q127" s="104"/>
      <c r="R127" s="38"/>
      <c r="S127" s="39"/>
      <c r="T127" s="38"/>
      <c r="V127" s="12"/>
      <c r="W127" s="28"/>
    </row>
    <row r="128" spans="7:23" s="9" customFormat="1" ht="12.75">
      <c r="G128" s="10"/>
      <c r="H128" s="54"/>
      <c r="I128" s="37"/>
      <c r="J128" s="55"/>
      <c r="K128" s="55"/>
      <c r="L128" s="103"/>
      <c r="M128" s="104"/>
      <c r="N128" s="38"/>
      <c r="O128" s="104"/>
      <c r="P128" s="38"/>
      <c r="Q128" s="104"/>
      <c r="R128" s="38"/>
      <c r="S128" s="39"/>
      <c r="T128" s="38"/>
      <c r="V128" s="12"/>
      <c r="W128" s="28"/>
    </row>
    <row r="129" spans="7:23" s="9" customFormat="1" ht="12.75">
      <c r="G129" s="10"/>
      <c r="H129" s="54"/>
      <c r="I129" s="37"/>
      <c r="J129" s="55"/>
      <c r="K129" s="55"/>
      <c r="L129" s="103"/>
      <c r="M129" s="104"/>
      <c r="N129" s="38"/>
      <c r="O129" s="104"/>
      <c r="P129" s="38"/>
      <c r="Q129" s="104"/>
      <c r="R129" s="38"/>
      <c r="S129" s="39"/>
      <c r="T129" s="38"/>
      <c r="V129" s="12"/>
      <c r="W129" s="28"/>
    </row>
    <row r="130" spans="7:23" s="9" customFormat="1" ht="12.75">
      <c r="G130" s="10"/>
      <c r="H130" s="54"/>
      <c r="I130" s="37"/>
      <c r="J130" s="55"/>
      <c r="K130" s="55"/>
      <c r="L130" s="103"/>
      <c r="M130" s="104"/>
      <c r="N130" s="38"/>
      <c r="O130" s="104"/>
      <c r="P130" s="38"/>
      <c r="Q130" s="104"/>
      <c r="R130" s="38"/>
      <c r="S130" s="39"/>
      <c r="T130" s="38"/>
      <c r="V130" s="12"/>
      <c r="W130" s="28"/>
    </row>
    <row r="131" spans="7:23" s="9" customFormat="1" ht="12.75">
      <c r="G131" s="10"/>
      <c r="H131" s="54"/>
      <c r="I131" s="37"/>
      <c r="J131" s="55"/>
      <c r="K131" s="55"/>
      <c r="L131" s="103"/>
      <c r="M131" s="104"/>
      <c r="N131" s="38"/>
      <c r="O131" s="104"/>
      <c r="P131" s="38"/>
      <c r="Q131" s="104"/>
      <c r="R131" s="38"/>
      <c r="S131" s="39"/>
      <c r="T131" s="38"/>
      <c r="V131" s="12"/>
      <c r="W131" s="28"/>
    </row>
    <row r="132" spans="7:23" s="9" customFormat="1" ht="12.75">
      <c r="G132" s="10"/>
      <c r="H132" s="54"/>
      <c r="I132" s="37"/>
      <c r="J132" s="55"/>
      <c r="K132" s="55"/>
      <c r="L132" s="103"/>
      <c r="M132" s="104"/>
      <c r="N132" s="38"/>
      <c r="O132" s="104"/>
      <c r="P132" s="38"/>
      <c r="Q132" s="104"/>
      <c r="R132" s="38"/>
      <c r="S132" s="39"/>
      <c r="T132" s="38"/>
      <c r="V132" s="12"/>
      <c r="W132" s="28"/>
    </row>
    <row r="133" spans="7:23" s="9" customFormat="1" ht="12.75">
      <c r="G133" s="10"/>
      <c r="H133" s="54"/>
      <c r="I133" s="37"/>
      <c r="J133" s="55"/>
      <c r="K133" s="55"/>
      <c r="L133" s="103"/>
      <c r="M133" s="104"/>
      <c r="N133" s="38"/>
      <c r="O133" s="104"/>
      <c r="P133" s="38"/>
      <c r="Q133" s="104"/>
      <c r="R133" s="38"/>
      <c r="S133" s="39"/>
      <c r="T133" s="38"/>
      <c r="V133" s="12"/>
      <c r="W133" s="28"/>
    </row>
    <row r="134" spans="7:23" s="9" customFormat="1" ht="12.75">
      <c r="G134" s="10"/>
      <c r="H134" s="54"/>
      <c r="I134" s="37"/>
      <c r="J134" s="55"/>
      <c r="K134" s="55"/>
      <c r="L134" s="103"/>
      <c r="M134" s="104"/>
      <c r="N134" s="38"/>
      <c r="O134" s="104"/>
      <c r="P134" s="38"/>
      <c r="Q134" s="104"/>
      <c r="R134" s="38"/>
      <c r="S134" s="39"/>
      <c r="T134" s="38"/>
      <c r="V134" s="12"/>
      <c r="W134" s="28"/>
    </row>
    <row r="135" spans="7:23" s="9" customFormat="1" ht="12.75">
      <c r="G135" s="10"/>
      <c r="H135" s="54"/>
      <c r="I135" s="37"/>
      <c r="J135" s="55"/>
      <c r="K135" s="55"/>
      <c r="L135" s="103"/>
      <c r="M135" s="104"/>
      <c r="N135" s="38"/>
      <c r="O135" s="104"/>
      <c r="P135" s="38"/>
      <c r="Q135" s="104"/>
      <c r="R135" s="38"/>
      <c r="S135" s="39"/>
      <c r="T135" s="38"/>
      <c r="V135" s="12"/>
      <c r="W135" s="28"/>
    </row>
    <row r="136" spans="7:23" s="9" customFormat="1" ht="12.75">
      <c r="G136" s="10"/>
      <c r="H136" s="54"/>
      <c r="I136" s="37"/>
      <c r="J136" s="55"/>
      <c r="K136" s="55"/>
      <c r="L136" s="103"/>
      <c r="M136" s="104"/>
      <c r="N136" s="38"/>
      <c r="O136" s="104"/>
      <c r="P136" s="38"/>
      <c r="Q136" s="104"/>
      <c r="R136" s="38"/>
      <c r="S136" s="39"/>
      <c r="T136" s="38"/>
      <c r="V136" s="12"/>
      <c r="W136" s="28"/>
    </row>
    <row r="137" spans="7:23" s="9" customFormat="1" ht="12.75">
      <c r="G137" s="10"/>
      <c r="H137" s="54"/>
      <c r="I137" s="37"/>
      <c r="J137" s="55"/>
      <c r="K137" s="55"/>
      <c r="L137" s="103"/>
      <c r="M137" s="104"/>
      <c r="N137" s="38"/>
      <c r="O137" s="104"/>
      <c r="P137" s="38"/>
      <c r="Q137" s="104"/>
      <c r="R137" s="38"/>
      <c r="S137" s="39"/>
      <c r="T137" s="38"/>
      <c r="V137" s="12"/>
      <c r="W137" s="28"/>
    </row>
    <row r="138" spans="7:23" s="9" customFormat="1" ht="12.75">
      <c r="G138" s="10"/>
      <c r="H138" s="54"/>
      <c r="I138" s="37"/>
      <c r="J138" s="55"/>
      <c r="K138" s="55"/>
      <c r="L138" s="103"/>
      <c r="M138" s="104"/>
      <c r="N138" s="38"/>
      <c r="O138" s="104"/>
      <c r="P138" s="38"/>
      <c r="Q138" s="104"/>
      <c r="R138" s="38"/>
      <c r="S138" s="39"/>
      <c r="T138" s="38"/>
      <c r="V138" s="12"/>
      <c r="W138" s="28"/>
    </row>
    <row r="139" spans="7:23" s="9" customFormat="1" ht="12.75">
      <c r="G139" s="10"/>
      <c r="H139" s="54"/>
      <c r="I139" s="37"/>
      <c r="J139" s="55"/>
      <c r="K139" s="55"/>
      <c r="L139" s="103"/>
      <c r="M139" s="104"/>
      <c r="N139" s="38"/>
      <c r="O139" s="104"/>
      <c r="P139" s="38"/>
      <c r="Q139" s="104"/>
      <c r="R139" s="38"/>
      <c r="S139" s="39"/>
      <c r="T139" s="38"/>
      <c r="V139" s="12"/>
      <c r="W139" s="28"/>
    </row>
    <row r="140" spans="7:23" s="9" customFormat="1" ht="12.75">
      <c r="G140" s="10"/>
      <c r="H140" s="54"/>
      <c r="I140" s="37"/>
      <c r="J140" s="55"/>
      <c r="K140" s="55"/>
      <c r="L140" s="103"/>
      <c r="M140" s="104"/>
      <c r="N140" s="38"/>
      <c r="O140" s="104"/>
      <c r="P140" s="38"/>
      <c r="Q140" s="104"/>
      <c r="R140" s="38"/>
      <c r="S140" s="39"/>
      <c r="T140" s="38"/>
      <c r="V140" s="12"/>
      <c r="W140" s="28"/>
    </row>
    <row r="141" spans="7:23" s="9" customFormat="1" ht="12.75">
      <c r="G141" s="10"/>
      <c r="H141" s="54"/>
      <c r="I141" s="37"/>
      <c r="J141" s="55"/>
      <c r="K141" s="55"/>
      <c r="L141" s="103"/>
      <c r="M141" s="104"/>
      <c r="N141" s="38"/>
      <c r="O141" s="104"/>
      <c r="P141" s="38"/>
      <c r="Q141" s="104"/>
      <c r="R141" s="38"/>
      <c r="S141" s="39"/>
      <c r="T141" s="38"/>
      <c r="V141" s="12"/>
      <c r="W141" s="28"/>
    </row>
    <row r="142" spans="7:23" s="9" customFormat="1" ht="12.75">
      <c r="G142" s="10"/>
      <c r="H142" s="54"/>
      <c r="I142" s="37"/>
      <c r="J142" s="55"/>
      <c r="K142" s="55"/>
      <c r="L142" s="103"/>
      <c r="M142" s="104"/>
      <c r="N142" s="38"/>
      <c r="O142" s="104"/>
      <c r="P142" s="38"/>
      <c r="Q142" s="104"/>
      <c r="R142" s="38"/>
      <c r="S142" s="39"/>
      <c r="T142" s="38"/>
      <c r="V142" s="12"/>
      <c r="W142" s="28"/>
    </row>
    <row r="143" spans="7:23" s="9" customFormat="1" ht="12.75">
      <c r="G143" s="10"/>
      <c r="H143" s="54"/>
      <c r="I143" s="37"/>
      <c r="J143" s="55"/>
      <c r="K143" s="55"/>
      <c r="L143" s="103"/>
      <c r="M143" s="104"/>
      <c r="N143" s="38"/>
      <c r="O143" s="104"/>
      <c r="P143" s="38"/>
      <c r="Q143" s="104"/>
      <c r="R143" s="38"/>
      <c r="S143" s="39"/>
      <c r="T143" s="38"/>
      <c r="V143" s="12"/>
      <c r="W143" s="28"/>
    </row>
    <row r="144" spans="7:23" s="9" customFormat="1" ht="12.75">
      <c r="G144" s="10"/>
      <c r="H144" s="54"/>
      <c r="I144" s="37"/>
      <c r="J144" s="55"/>
      <c r="K144" s="55"/>
      <c r="L144" s="103"/>
      <c r="M144" s="104"/>
      <c r="N144" s="38"/>
      <c r="O144" s="104"/>
      <c r="P144" s="38"/>
      <c r="Q144" s="104"/>
      <c r="R144" s="38"/>
      <c r="S144" s="39"/>
      <c r="T144" s="38"/>
      <c r="V144" s="12"/>
      <c r="W144" s="28"/>
    </row>
    <row r="145" spans="7:23" s="9" customFormat="1" ht="12.75">
      <c r="G145" s="10"/>
      <c r="H145" s="54"/>
      <c r="I145" s="37"/>
      <c r="J145" s="55"/>
      <c r="K145" s="55"/>
      <c r="L145" s="103"/>
      <c r="M145" s="104"/>
      <c r="N145" s="38"/>
      <c r="O145" s="104"/>
      <c r="P145" s="38"/>
      <c r="Q145" s="104"/>
      <c r="R145" s="38"/>
      <c r="S145" s="39"/>
      <c r="T145" s="38"/>
      <c r="V145" s="12"/>
      <c r="W145" s="28"/>
    </row>
    <row r="146" spans="7:23" s="9" customFormat="1" ht="12.75">
      <c r="G146" s="10"/>
      <c r="H146" s="54"/>
      <c r="I146" s="37"/>
      <c r="J146" s="55"/>
      <c r="K146" s="55"/>
      <c r="L146" s="103"/>
      <c r="M146" s="104"/>
      <c r="N146" s="38"/>
      <c r="O146" s="104"/>
      <c r="P146" s="38"/>
      <c r="Q146" s="104"/>
      <c r="R146" s="38"/>
      <c r="S146" s="39"/>
      <c r="T146" s="38"/>
      <c r="V146" s="12"/>
      <c r="W146" s="28"/>
    </row>
    <row r="147" spans="7:23" s="9" customFormat="1" ht="12.75">
      <c r="G147" s="10"/>
      <c r="H147" s="54"/>
      <c r="I147" s="37"/>
      <c r="J147" s="55"/>
      <c r="K147" s="55"/>
      <c r="L147" s="103"/>
      <c r="M147" s="104"/>
      <c r="N147" s="38"/>
      <c r="O147" s="104"/>
      <c r="P147" s="38"/>
      <c r="Q147" s="104"/>
      <c r="R147" s="38"/>
      <c r="S147" s="39"/>
      <c r="T147" s="38"/>
      <c r="V147" s="12"/>
      <c r="W147" s="28"/>
    </row>
    <row r="148" spans="7:23" s="9" customFormat="1" ht="12.75">
      <c r="G148" s="10"/>
      <c r="H148" s="54"/>
      <c r="I148" s="37"/>
      <c r="J148" s="55"/>
      <c r="K148" s="55"/>
      <c r="L148" s="103"/>
      <c r="M148" s="104"/>
      <c r="N148" s="38"/>
      <c r="O148" s="104"/>
      <c r="P148" s="38"/>
      <c r="Q148" s="104"/>
      <c r="R148" s="38"/>
      <c r="S148" s="39"/>
      <c r="T148" s="38"/>
      <c r="V148" s="12"/>
      <c r="W148" s="28"/>
    </row>
    <row r="149" spans="7:23" s="9" customFormat="1" ht="12.75">
      <c r="G149" s="10"/>
      <c r="H149" s="54"/>
      <c r="I149" s="37"/>
      <c r="J149" s="55"/>
      <c r="K149" s="55"/>
      <c r="L149" s="103"/>
      <c r="M149" s="104"/>
      <c r="N149" s="38"/>
      <c r="O149" s="104"/>
      <c r="P149" s="38"/>
      <c r="Q149" s="104"/>
      <c r="R149" s="38"/>
      <c r="S149" s="39"/>
      <c r="T149" s="38"/>
      <c r="V149" s="12"/>
      <c r="W149" s="28"/>
    </row>
    <row r="150" spans="7:23" s="9" customFormat="1" ht="12.75">
      <c r="G150" s="10"/>
      <c r="H150" s="54"/>
      <c r="I150" s="37"/>
      <c r="J150" s="55"/>
      <c r="K150" s="55"/>
      <c r="L150" s="103"/>
      <c r="M150" s="104"/>
      <c r="N150" s="38"/>
      <c r="O150" s="104"/>
      <c r="P150" s="38"/>
      <c r="Q150" s="104"/>
      <c r="R150" s="38"/>
      <c r="S150" s="39"/>
      <c r="T150" s="38"/>
      <c r="V150" s="12"/>
      <c r="W150" s="28"/>
    </row>
    <row r="151" spans="7:23" s="9" customFormat="1" ht="12.75">
      <c r="G151" s="10"/>
      <c r="H151" s="54"/>
      <c r="I151" s="37"/>
      <c r="J151" s="55"/>
      <c r="K151" s="55"/>
      <c r="L151" s="103"/>
      <c r="M151" s="104"/>
      <c r="N151" s="38"/>
      <c r="O151" s="104"/>
      <c r="P151" s="38"/>
      <c r="Q151" s="104"/>
      <c r="R151" s="38"/>
      <c r="S151" s="39"/>
      <c r="T151" s="38"/>
      <c r="V151" s="12"/>
      <c r="W151" s="28"/>
    </row>
    <row r="152" spans="7:23" s="9" customFormat="1" ht="12.75">
      <c r="G152" s="10"/>
      <c r="H152" s="54"/>
      <c r="I152" s="37"/>
      <c r="J152" s="55"/>
      <c r="K152" s="55"/>
      <c r="L152" s="103"/>
      <c r="M152" s="104"/>
      <c r="N152" s="38"/>
      <c r="O152" s="104"/>
      <c r="P152" s="38"/>
      <c r="Q152" s="104"/>
      <c r="R152" s="38"/>
      <c r="S152" s="39"/>
      <c r="T152" s="38"/>
      <c r="V152" s="12"/>
      <c r="W152" s="28"/>
    </row>
    <row r="153" spans="7:23" s="9" customFormat="1" ht="12.75">
      <c r="G153" s="10"/>
      <c r="H153" s="54"/>
      <c r="I153" s="37"/>
      <c r="J153" s="55"/>
      <c r="K153" s="55"/>
      <c r="L153" s="103"/>
      <c r="M153" s="104"/>
      <c r="N153" s="38"/>
      <c r="O153" s="104"/>
      <c r="P153" s="38"/>
      <c r="Q153" s="104"/>
      <c r="R153" s="38"/>
      <c r="S153" s="39"/>
      <c r="T153" s="38"/>
      <c r="V153" s="12"/>
      <c r="W153" s="28"/>
    </row>
    <row r="154" spans="7:23" s="9" customFormat="1" ht="12.75">
      <c r="G154" s="10"/>
      <c r="H154" s="54"/>
      <c r="I154" s="37"/>
      <c r="J154" s="55"/>
      <c r="K154" s="55"/>
      <c r="L154" s="103"/>
      <c r="M154" s="104"/>
      <c r="N154" s="38"/>
      <c r="O154" s="104"/>
      <c r="P154" s="38"/>
      <c r="Q154" s="104"/>
      <c r="R154" s="38"/>
      <c r="S154" s="39"/>
      <c r="T154" s="38"/>
      <c r="V154" s="12"/>
      <c r="W154" s="28"/>
    </row>
    <row r="155" spans="7:23" s="9" customFormat="1" ht="12.75">
      <c r="G155" s="10"/>
      <c r="H155" s="54"/>
      <c r="I155" s="37"/>
      <c r="J155" s="55"/>
      <c r="K155" s="55"/>
      <c r="L155" s="103"/>
      <c r="M155" s="104"/>
      <c r="N155" s="38"/>
      <c r="O155" s="104"/>
      <c r="P155" s="38"/>
      <c r="Q155" s="104"/>
      <c r="R155" s="38"/>
      <c r="S155" s="39"/>
      <c r="T155" s="38"/>
      <c r="V155" s="12"/>
      <c r="W155" s="28"/>
    </row>
    <row r="156" spans="7:23" s="9" customFormat="1" ht="12.75">
      <c r="G156" s="10"/>
      <c r="H156" s="54"/>
      <c r="I156" s="37"/>
      <c r="J156" s="55"/>
      <c r="K156" s="55"/>
      <c r="L156" s="103"/>
      <c r="M156" s="104"/>
      <c r="N156" s="38"/>
      <c r="O156" s="104"/>
      <c r="P156" s="38"/>
      <c r="Q156" s="104"/>
      <c r="R156" s="38"/>
      <c r="S156" s="39"/>
      <c r="T156" s="38"/>
      <c r="V156" s="12"/>
      <c r="W156" s="28"/>
    </row>
    <row r="157" spans="7:23" s="9" customFormat="1" ht="12.75">
      <c r="G157" s="10"/>
      <c r="H157" s="54"/>
      <c r="I157" s="37"/>
      <c r="J157" s="55"/>
      <c r="K157" s="55"/>
      <c r="L157" s="103"/>
      <c r="M157" s="104"/>
      <c r="N157" s="38"/>
      <c r="O157" s="104"/>
      <c r="P157" s="38"/>
      <c r="Q157" s="104"/>
      <c r="R157" s="38"/>
      <c r="S157" s="39"/>
      <c r="T157" s="38"/>
      <c r="V157" s="12"/>
      <c r="W157" s="28"/>
    </row>
    <row r="158" spans="7:23" s="9" customFormat="1" ht="12.75">
      <c r="G158" s="10"/>
      <c r="H158" s="54"/>
      <c r="I158" s="37"/>
      <c r="J158" s="55"/>
      <c r="K158" s="55"/>
      <c r="L158" s="103"/>
      <c r="M158" s="104"/>
      <c r="N158" s="38"/>
      <c r="O158" s="104"/>
      <c r="P158" s="38"/>
      <c r="Q158" s="104"/>
      <c r="R158" s="38"/>
      <c r="S158" s="39"/>
      <c r="T158" s="38"/>
      <c r="V158" s="12"/>
      <c r="W158" s="28"/>
    </row>
    <row r="159" spans="7:23" s="9" customFormat="1" ht="12.75">
      <c r="G159" s="10"/>
      <c r="H159" s="54"/>
      <c r="I159" s="37"/>
      <c r="J159" s="55"/>
      <c r="K159" s="55"/>
      <c r="L159" s="103"/>
      <c r="M159" s="104"/>
      <c r="N159" s="38"/>
      <c r="O159" s="104"/>
      <c r="P159" s="38"/>
      <c r="Q159" s="104"/>
      <c r="R159" s="38"/>
      <c r="S159" s="39"/>
      <c r="T159" s="38"/>
      <c r="V159" s="12"/>
      <c r="W159" s="28"/>
    </row>
    <row r="160" spans="7:23" s="9" customFormat="1" ht="12.75">
      <c r="G160" s="10"/>
      <c r="H160" s="54"/>
      <c r="I160" s="37"/>
      <c r="J160" s="55"/>
      <c r="K160" s="55"/>
      <c r="L160" s="103"/>
      <c r="M160" s="104"/>
      <c r="N160" s="38"/>
      <c r="O160" s="104"/>
      <c r="P160" s="38"/>
      <c r="Q160" s="104"/>
      <c r="R160" s="38"/>
      <c r="S160" s="39"/>
      <c r="T160" s="38"/>
      <c r="V160" s="12"/>
      <c r="W160" s="28"/>
    </row>
    <row r="161" spans="7:23" s="9" customFormat="1" ht="12.75">
      <c r="G161" s="10"/>
      <c r="H161" s="54"/>
      <c r="I161" s="37"/>
      <c r="J161" s="55"/>
      <c r="K161" s="55"/>
      <c r="L161" s="103"/>
      <c r="M161" s="104"/>
      <c r="N161" s="38"/>
      <c r="O161" s="104"/>
      <c r="P161" s="38"/>
      <c r="Q161" s="104"/>
      <c r="R161" s="38"/>
      <c r="S161" s="39"/>
      <c r="T161" s="38"/>
      <c r="V161" s="12"/>
      <c r="W161" s="28"/>
    </row>
    <row r="162" spans="7:23" s="9" customFormat="1" ht="12.75">
      <c r="G162" s="10"/>
      <c r="H162" s="54"/>
      <c r="I162" s="37"/>
      <c r="J162" s="55"/>
      <c r="K162" s="55"/>
      <c r="L162" s="103"/>
      <c r="M162" s="104"/>
      <c r="N162" s="38"/>
      <c r="O162" s="104"/>
      <c r="P162" s="38"/>
      <c r="Q162" s="104"/>
      <c r="R162" s="38"/>
      <c r="S162" s="39"/>
      <c r="T162" s="38"/>
      <c r="V162" s="12"/>
      <c r="W162" s="28"/>
    </row>
    <row r="163" spans="7:23" s="9" customFormat="1" ht="12.75">
      <c r="G163" s="10"/>
      <c r="H163" s="54"/>
      <c r="I163" s="37"/>
      <c r="J163" s="55"/>
      <c r="K163" s="55"/>
      <c r="L163" s="103"/>
      <c r="M163" s="104"/>
      <c r="N163" s="38"/>
      <c r="O163" s="104"/>
      <c r="P163" s="38"/>
      <c r="Q163" s="104"/>
      <c r="R163" s="38"/>
      <c r="S163" s="39"/>
      <c r="T163" s="38"/>
      <c r="V163" s="12"/>
      <c r="W163" s="28"/>
    </row>
    <row r="164" spans="7:23" s="9" customFormat="1" ht="12.75">
      <c r="G164" s="10"/>
      <c r="H164" s="54"/>
      <c r="I164" s="37"/>
      <c r="J164" s="55"/>
      <c r="K164" s="55"/>
      <c r="L164" s="103"/>
      <c r="M164" s="104"/>
      <c r="N164" s="38"/>
      <c r="O164" s="104"/>
      <c r="P164" s="38"/>
      <c r="Q164" s="104"/>
      <c r="R164" s="38"/>
      <c r="S164" s="39"/>
      <c r="T164" s="38"/>
      <c r="V164" s="12"/>
      <c r="W164" s="28"/>
    </row>
    <row r="165" spans="7:23" s="9" customFormat="1" ht="12.75">
      <c r="G165" s="10"/>
      <c r="H165" s="54"/>
      <c r="I165" s="37"/>
      <c r="J165" s="55"/>
      <c r="K165" s="55"/>
      <c r="L165" s="103"/>
      <c r="M165" s="104"/>
      <c r="N165" s="38"/>
      <c r="O165" s="104"/>
      <c r="P165" s="38"/>
      <c r="Q165" s="104"/>
      <c r="R165" s="38"/>
      <c r="S165" s="39"/>
      <c r="T165" s="38"/>
      <c r="V165" s="12"/>
      <c r="W165" s="28"/>
    </row>
    <row r="166" spans="7:23" s="9" customFormat="1" ht="12.75">
      <c r="G166" s="10"/>
      <c r="H166" s="54"/>
      <c r="I166" s="37"/>
      <c r="J166" s="55"/>
      <c r="K166" s="55"/>
      <c r="L166" s="103"/>
      <c r="M166" s="104"/>
      <c r="N166" s="38"/>
      <c r="O166" s="104"/>
      <c r="P166" s="38"/>
      <c r="Q166" s="104"/>
      <c r="R166" s="38"/>
      <c r="S166" s="39"/>
      <c r="T166" s="38"/>
      <c r="V166" s="12"/>
      <c r="W166" s="28"/>
    </row>
    <row r="167" spans="7:23" s="9" customFormat="1" ht="12.75">
      <c r="G167" s="10"/>
      <c r="H167" s="54"/>
      <c r="I167" s="37"/>
      <c r="J167" s="55"/>
      <c r="K167" s="55"/>
      <c r="L167" s="103"/>
      <c r="M167" s="104"/>
      <c r="N167" s="38"/>
      <c r="O167" s="104"/>
      <c r="P167" s="38"/>
      <c r="Q167" s="104"/>
      <c r="R167" s="38"/>
      <c r="S167" s="39"/>
      <c r="T167" s="38"/>
      <c r="V167" s="12"/>
      <c r="W167" s="28"/>
    </row>
    <row r="168" spans="7:23" s="9" customFormat="1" ht="12.75">
      <c r="G168" s="10"/>
      <c r="H168" s="54"/>
      <c r="I168" s="37"/>
      <c r="J168" s="55"/>
      <c r="K168" s="55"/>
      <c r="L168" s="103"/>
      <c r="M168" s="104"/>
      <c r="N168" s="38"/>
      <c r="O168" s="104"/>
      <c r="P168" s="38"/>
      <c r="Q168" s="104"/>
      <c r="R168" s="38"/>
      <c r="S168" s="39"/>
      <c r="T168" s="38"/>
      <c r="V168" s="12"/>
      <c r="W168" s="28"/>
    </row>
    <row r="169" spans="7:23" s="9" customFormat="1" ht="12.75">
      <c r="G169" s="10"/>
      <c r="H169" s="54"/>
      <c r="I169" s="37"/>
      <c r="J169" s="55"/>
      <c r="K169" s="55"/>
      <c r="L169" s="103"/>
      <c r="M169" s="104"/>
      <c r="N169" s="38"/>
      <c r="O169" s="104"/>
      <c r="P169" s="38"/>
      <c r="Q169" s="104"/>
      <c r="R169" s="38"/>
      <c r="S169" s="39"/>
      <c r="T169" s="38"/>
      <c r="V169" s="12"/>
      <c r="W169" s="28"/>
    </row>
    <row r="170" spans="7:23" s="9" customFormat="1" ht="12.75">
      <c r="G170" s="10"/>
      <c r="H170" s="54"/>
      <c r="I170" s="37"/>
      <c r="J170" s="55"/>
      <c r="K170" s="55"/>
      <c r="L170" s="103"/>
      <c r="M170" s="104"/>
      <c r="N170" s="38"/>
      <c r="O170" s="104"/>
      <c r="P170" s="38"/>
      <c r="Q170" s="104"/>
      <c r="R170" s="38"/>
      <c r="S170" s="39"/>
      <c r="T170" s="38"/>
      <c r="V170" s="12"/>
      <c r="W170" s="28"/>
    </row>
    <row r="171" spans="7:23" s="9" customFormat="1" ht="12.75">
      <c r="G171" s="10"/>
      <c r="H171" s="54"/>
      <c r="I171" s="37"/>
      <c r="J171" s="55"/>
      <c r="K171" s="55"/>
      <c r="L171" s="103"/>
      <c r="M171" s="104"/>
      <c r="N171" s="38"/>
      <c r="O171" s="104"/>
      <c r="P171" s="38"/>
      <c r="Q171" s="104"/>
      <c r="R171" s="38"/>
      <c r="S171" s="39"/>
      <c r="T171" s="38"/>
      <c r="V171" s="12"/>
      <c r="W171" s="28"/>
    </row>
    <row r="172" spans="7:23" s="9" customFormat="1" ht="12.75">
      <c r="G172" s="10"/>
      <c r="H172" s="54"/>
      <c r="I172" s="37"/>
      <c r="J172" s="55"/>
      <c r="K172" s="55"/>
      <c r="L172" s="103"/>
      <c r="M172" s="104"/>
      <c r="N172" s="38"/>
      <c r="O172" s="104"/>
      <c r="P172" s="38"/>
      <c r="Q172" s="104"/>
      <c r="R172" s="38"/>
      <c r="S172" s="39"/>
      <c r="T172" s="38"/>
      <c r="V172" s="12"/>
      <c r="W172" s="28"/>
    </row>
    <row r="173" spans="7:23" s="9" customFormat="1" ht="12.75">
      <c r="G173" s="10"/>
      <c r="H173" s="54"/>
      <c r="I173" s="37"/>
      <c r="J173" s="55"/>
      <c r="K173" s="55"/>
      <c r="L173" s="103"/>
      <c r="M173" s="104"/>
      <c r="N173" s="38"/>
      <c r="O173" s="104"/>
      <c r="P173" s="38"/>
      <c r="Q173" s="104"/>
      <c r="R173" s="38"/>
      <c r="S173" s="39"/>
      <c r="T173" s="38"/>
      <c r="V173" s="12"/>
      <c r="W173" s="28"/>
    </row>
    <row r="174" spans="7:23" s="9" customFormat="1" ht="12.75">
      <c r="G174" s="10"/>
      <c r="H174" s="54"/>
      <c r="I174" s="37"/>
      <c r="J174" s="55"/>
      <c r="K174" s="55"/>
      <c r="L174" s="103"/>
      <c r="M174" s="104"/>
      <c r="N174" s="38"/>
      <c r="O174" s="104"/>
      <c r="P174" s="38"/>
      <c r="Q174" s="104"/>
      <c r="R174" s="38"/>
      <c r="S174" s="39"/>
      <c r="T174" s="38"/>
      <c r="V174" s="12"/>
      <c r="W174" s="28"/>
    </row>
    <row r="175" spans="7:23" s="9" customFormat="1" ht="12.75">
      <c r="G175" s="10"/>
      <c r="H175" s="54"/>
      <c r="I175" s="37"/>
      <c r="J175" s="55"/>
      <c r="K175" s="55"/>
      <c r="L175" s="103"/>
      <c r="M175" s="104"/>
      <c r="N175" s="38"/>
      <c r="O175" s="104"/>
      <c r="P175" s="38"/>
      <c r="Q175" s="104"/>
      <c r="R175" s="38"/>
      <c r="S175" s="39"/>
      <c r="T175" s="38"/>
      <c r="V175" s="12"/>
      <c r="W175" s="28"/>
    </row>
    <row r="176" spans="7:23" s="9" customFormat="1" ht="12.75">
      <c r="G176" s="10"/>
      <c r="H176" s="54"/>
      <c r="I176" s="37"/>
      <c r="J176" s="55"/>
      <c r="K176" s="55"/>
      <c r="L176" s="103"/>
      <c r="M176" s="104"/>
      <c r="N176" s="38"/>
      <c r="O176" s="104"/>
      <c r="P176" s="38"/>
      <c r="Q176" s="104"/>
      <c r="R176" s="38"/>
      <c r="S176" s="39"/>
      <c r="T176" s="38"/>
      <c r="V176" s="12"/>
      <c r="W176" s="28"/>
    </row>
    <row r="177" spans="7:23" s="9" customFormat="1" ht="12.75">
      <c r="G177" s="10"/>
      <c r="H177" s="54"/>
      <c r="I177" s="37"/>
      <c r="J177" s="55"/>
      <c r="K177" s="55"/>
      <c r="L177" s="103"/>
      <c r="M177" s="104"/>
      <c r="N177" s="38"/>
      <c r="O177" s="104"/>
      <c r="P177" s="38"/>
      <c r="Q177" s="104"/>
      <c r="R177" s="38"/>
      <c r="S177" s="39"/>
      <c r="T177" s="38"/>
      <c r="V177" s="12"/>
      <c r="W177" s="28"/>
    </row>
    <row r="178" spans="7:23" s="9" customFormat="1" ht="12.75">
      <c r="G178" s="10"/>
      <c r="H178" s="54"/>
      <c r="I178" s="37"/>
      <c r="J178" s="55"/>
      <c r="K178" s="55"/>
      <c r="L178" s="103"/>
      <c r="M178" s="104"/>
      <c r="N178" s="38"/>
      <c r="O178" s="104"/>
      <c r="P178" s="38"/>
      <c r="Q178" s="104"/>
      <c r="R178" s="38"/>
      <c r="S178" s="39"/>
      <c r="T178" s="38"/>
      <c r="V178" s="12"/>
      <c r="W178" s="28"/>
    </row>
    <row r="179" spans="7:23" s="9" customFormat="1" ht="12.75">
      <c r="G179" s="10"/>
      <c r="H179" s="54"/>
      <c r="I179" s="37"/>
      <c r="J179" s="55"/>
      <c r="K179" s="55"/>
      <c r="L179" s="103"/>
      <c r="M179" s="104"/>
      <c r="N179" s="38"/>
      <c r="O179" s="104"/>
      <c r="P179" s="38"/>
      <c r="Q179" s="104"/>
      <c r="R179" s="38"/>
      <c r="S179" s="39"/>
      <c r="T179" s="38"/>
      <c r="V179" s="12"/>
      <c r="W179" s="28"/>
    </row>
    <row r="180" spans="7:23" s="9" customFormat="1" ht="12.75">
      <c r="G180" s="10"/>
      <c r="H180" s="54"/>
      <c r="I180" s="37"/>
      <c r="J180" s="55"/>
      <c r="K180" s="55"/>
      <c r="L180" s="103"/>
      <c r="M180" s="104"/>
      <c r="N180" s="38"/>
      <c r="O180" s="104"/>
      <c r="P180" s="38"/>
      <c r="Q180" s="104"/>
      <c r="R180" s="38"/>
      <c r="S180" s="39"/>
      <c r="T180" s="38"/>
      <c r="V180" s="12"/>
      <c r="W180" s="28"/>
    </row>
    <row r="181" spans="7:23" s="9" customFormat="1" ht="12.75">
      <c r="G181" s="10"/>
      <c r="H181" s="54"/>
      <c r="I181" s="37"/>
      <c r="J181" s="55"/>
      <c r="K181" s="55"/>
      <c r="L181" s="103"/>
      <c r="M181" s="104"/>
      <c r="N181" s="38"/>
      <c r="O181" s="104"/>
      <c r="P181" s="38"/>
      <c r="Q181" s="104"/>
      <c r="R181" s="38"/>
      <c r="S181" s="39"/>
      <c r="T181" s="38"/>
      <c r="V181" s="12"/>
      <c r="W181" s="28"/>
    </row>
    <row r="182" spans="7:23" s="9" customFormat="1" ht="12.75">
      <c r="G182" s="10"/>
      <c r="H182" s="54"/>
      <c r="I182" s="37"/>
      <c r="J182" s="55"/>
      <c r="K182" s="55"/>
      <c r="L182" s="103"/>
      <c r="M182" s="104"/>
      <c r="N182" s="38"/>
      <c r="O182" s="104"/>
      <c r="P182" s="38"/>
      <c r="Q182" s="104"/>
      <c r="R182" s="38"/>
      <c r="S182" s="39"/>
      <c r="T182" s="38"/>
      <c r="V182" s="12"/>
      <c r="W182" s="28"/>
    </row>
    <row r="183" spans="7:23" s="9" customFormat="1" ht="12.75">
      <c r="G183" s="10"/>
      <c r="H183" s="54"/>
      <c r="I183" s="37"/>
      <c r="J183" s="55"/>
      <c r="K183" s="55"/>
      <c r="L183" s="103"/>
      <c r="M183" s="104"/>
      <c r="N183" s="38"/>
      <c r="O183" s="104"/>
      <c r="P183" s="38"/>
      <c r="Q183" s="104"/>
      <c r="R183" s="38"/>
      <c r="S183" s="39"/>
      <c r="T183" s="38"/>
      <c r="V183" s="12"/>
      <c r="W183" s="28"/>
    </row>
    <row r="184" spans="7:23" s="9" customFormat="1" ht="12.75">
      <c r="G184" s="10"/>
      <c r="H184" s="54"/>
      <c r="I184" s="37"/>
      <c r="J184" s="55"/>
      <c r="K184" s="55"/>
      <c r="L184" s="103"/>
      <c r="M184" s="104"/>
      <c r="N184" s="38"/>
      <c r="O184" s="104"/>
      <c r="P184" s="38"/>
      <c r="Q184" s="104"/>
      <c r="R184" s="38"/>
      <c r="S184" s="39"/>
      <c r="T184" s="38"/>
      <c r="V184" s="12"/>
      <c r="W184" s="28"/>
    </row>
    <row r="185" spans="7:23" s="9" customFormat="1" ht="12.75">
      <c r="G185" s="10"/>
      <c r="H185" s="54"/>
      <c r="I185" s="37"/>
      <c r="J185" s="55"/>
      <c r="K185" s="55"/>
      <c r="L185" s="103"/>
      <c r="M185" s="104"/>
      <c r="N185" s="38"/>
      <c r="O185" s="104"/>
      <c r="P185" s="38"/>
      <c r="Q185" s="104"/>
      <c r="R185" s="38"/>
      <c r="S185" s="39"/>
      <c r="T185" s="38"/>
      <c r="V185" s="12"/>
      <c r="W185" s="28"/>
    </row>
    <row r="186" spans="7:23" s="9" customFormat="1" ht="12.75">
      <c r="G186" s="10"/>
      <c r="H186" s="54"/>
      <c r="I186" s="37"/>
      <c r="J186" s="55"/>
      <c r="K186" s="55"/>
      <c r="L186" s="103"/>
      <c r="M186" s="104"/>
      <c r="N186" s="38"/>
      <c r="O186" s="104"/>
      <c r="P186" s="38"/>
      <c r="Q186" s="104"/>
      <c r="R186" s="38"/>
      <c r="S186" s="39"/>
      <c r="T186" s="38"/>
      <c r="V186" s="12"/>
      <c r="W186" s="28"/>
    </row>
    <row r="187" spans="7:23" s="9" customFormat="1" ht="12.75">
      <c r="G187" s="10"/>
      <c r="H187" s="54"/>
      <c r="I187" s="37"/>
      <c r="J187" s="55"/>
      <c r="K187" s="55"/>
      <c r="L187" s="103"/>
      <c r="M187" s="104"/>
      <c r="N187" s="38"/>
      <c r="O187" s="104"/>
      <c r="P187" s="38"/>
      <c r="Q187" s="104"/>
      <c r="R187" s="38"/>
      <c r="S187" s="39"/>
      <c r="T187" s="38"/>
      <c r="V187" s="12"/>
      <c r="W187" s="28"/>
    </row>
    <row r="188" spans="7:23" s="9" customFormat="1" ht="12.75">
      <c r="G188" s="10"/>
      <c r="H188" s="54"/>
      <c r="I188" s="37"/>
      <c r="J188" s="55"/>
      <c r="K188" s="55"/>
      <c r="L188" s="103"/>
      <c r="M188" s="104"/>
      <c r="N188" s="38"/>
      <c r="O188" s="104"/>
      <c r="P188" s="38"/>
      <c r="Q188" s="104"/>
      <c r="R188" s="38"/>
      <c r="S188" s="39"/>
      <c r="T188" s="38"/>
      <c r="V188" s="12"/>
      <c r="W188" s="28"/>
    </row>
    <row r="189" spans="7:23" s="9" customFormat="1" ht="12.75">
      <c r="G189" s="10"/>
      <c r="H189" s="54"/>
      <c r="I189" s="37"/>
      <c r="J189" s="55"/>
      <c r="K189" s="55"/>
      <c r="L189" s="103"/>
      <c r="M189" s="104"/>
      <c r="N189" s="38"/>
      <c r="O189" s="104"/>
      <c r="P189" s="38"/>
      <c r="Q189" s="104"/>
      <c r="R189" s="38"/>
      <c r="S189" s="39"/>
      <c r="T189" s="38"/>
      <c r="V189" s="12"/>
      <c r="W189" s="28"/>
    </row>
    <row r="190" spans="7:23" s="9" customFormat="1" ht="12.75">
      <c r="G190" s="10"/>
      <c r="H190" s="54"/>
      <c r="I190" s="37"/>
      <c r="J190" s="55"/>
      <c r="K190" s="55"/>
      <c r="L190" s="103"/>
      <c r="M190" s="104"/>
      <c r="N190" s="38"/>
      <c r="O190" s="104"/>
      <c r="P190" s="38"/>
      <c r="Q190" s="104"/>
      <c r="R190" s="38"/>
      <c r="S190" s="39"/>
      <c r="T190" s="38"/>
      <c r="V190" s="12"/>
      <c r="W190" s="28"/>
    </row>
    <row r="191" spans="7:23" s="9" customFormat="1" ht="12.75">
      <c r="G191" s="10"/>
      <c r="H191" s="54"/>
      <c r="I191" s="37"/>
      <c r="J191" s="55"/>
      <c r="K191" s="55"/>
      <c r="L191" s="103"/>
      <c r="M191" s="104"/>
      <c r="N191" s="38"/>
      <c r="O191" s="104"/>
      <c r="P191" s="38"/>
      <c r="Q191" s="104"/>
      <c r="R191" s="38"/>
      <c r="S191" s="39"/>
      <c r="T191" s="38"/>
      <c r="V191" s="12"/>
      <c r="W191" s="28"/>
    </row>
    <row r="192" spans="7:23" s="9" customFormat="1" ht="12.75">
      <c r="G192" s="10"/>
      <c r="H192" s="54"/>
      <c r="I192" s="37"/>
      <c r="J192" s="55"/>
      <c r="K192" s="55"/>
      <c r="L192" s="103"/>
      <c r="M192" s="104"/>
      <c r="N192" s="38"/>
      <c r="O192" s="104"/>
      <c r="P192" s="38"/>
      <c r="Q192" s="104"/>
      <c r="R192" s="38"/>
      <c r="S192" s="39"/>
      <c r="T192" s="38"/>
      <c r="V192" s="12"/>
      <c r="W192" s="28"/>
    </row>
    <row r="193" spans="7:23" s="9" customFormat="1" ht="12.75">
      <c r="G193" s="10"/>
      <c r="H193" s="54"/>
      <c r="I193" s="37"/>
      <c r="J193" s="55"/>
      <c r="K193" s="55"/>
      <c r="L193" s="103"/>
      <c r="M193" s="104"/>
      <c r="N193" s="38"/>
      <c r="O193" s="104"/>
      <c r="P193" s="38"/>
      <c r="Q193" s="104"/>
      <c r="R193" s="38"/>
      <c r="S193" s="39"/>
      <c r="T193" s="38"/>
      <c r="V193" s="12"/>
      <c r="W193" s="28"/>
    </row>
    <row r="194" spans="7:23" s="9" customFormat="1" ht="12.75">
      <c r="G194" s="10"/>
      <c r="H194" s="54"/>
      <c r="I194" s="37"/>
      <c r="J194" s="55"/>
      <c r="K194" s="55"/>
      <c r="L194" s="103"/>
      <c r="M194" s="104"/>
      <c r="N194" s="38"/>
      <c r="O194" s="104"/>
      <c r="P194" s="38"/>
      <c r="Q194" s="104"/>
      <c r="R194" s="38"/>
      <c r="S194" s="39"/>
      <c r="T194" s="38"/>
      <c r="V194" s="12"/>
      <c r="W194" s="28"/>
    </row>
    <row r="195" spans="7:23" s="9" customFormat="1" ht="12.75">
      <c r="G195" s="10"/>
      <c r="H195" s="54"/>
      <c r="I195" s="37"/>
      <c r="J195" s="55"/>
      <c r="K195" s="55"/>
      <c r="L195" s="103"/>
      <c r="M195" s="104"/>
      <c r="N195" s="38"/>
      <c r="O195" s="104"/>
      <c r="P195" s="38"/>
      <c r="Q195" s="104"/>
      <c r="R195" s="38"/>
      <c r="S195" s="39"/>
      <c r="T195" s="38"/>
      <c r="V195" s="12"/>
      <c r="W195" s="28"/>
    </row>
    <row r="196" spans="7:23" s="9" customFormat="1" ht="12.75">
      <c r="G196" s="10"/>
      <c r="H196" s="54"/>
      <c r="I196" s="37"/>
      <c r="J196" s="55"/>
      <c r="K196" s="55"/>
      <c r="L196" s="103"/>
      <c r="M196" s="104"/>
      <c r="N196" s="38"/>
      <c r="O196" s="104"/>
      <c r="P196" s="38"/>
      <c r="Q196" s="104"/>
      <c r="R196" s="38"/>
      <c r="S196" s="39"/>
      <c r="T196" s="38"/>
      <c r="V196" s="12"/>
      <c r="W196" s="28"/>
    </row>
    <row r="197" spans="7:23" s="9" customFormat="1" ht="12.75">
      <c r="G197" s="10"/>
      <c r="H197" s="54"/>
      <c r="I197" s="37"/>
      <c r="J197" s="55"/>
      <c r="K197" s="55"/>
      <c r="L197" s="103"/>
      <c r="M197" s="104"/>
      <c r="N197" s="38"/>
      <c r="O197" s="104"/>
      <c r="P197" s="38"/>
      <c r="Q197" s="104"/>
      <c r="R197" s="38"/>
      <c r="S197" s="39"/>
      <c r="T197" s="38"/>
      <c r="V197" s="12"/>
      <c r="W197" s="28"/>
    </row>
    <row r="198" spans="7:23" s="9" customFormat="1" ht="12.75">
      <c r="G198" s="10"/>
      <c r="H198" s="54"/>
      <c r="I198" s="37"/>
      <c r="J198" s="55"/>
      <c r="K198" s="55"/>
      <c r="L198" s="103"/>
      <c r="M198" s="104"/>
      <c r="N198" s="38"/>
      <c r="O198" s="104"/>
      <c r="P198" s="38"/>
      <c r="Q198" s="104"/>
      <c r="R198" s="38"/>
      <c r="S198" s="39"/>
      <c r="T198" s="38"/>
      <c r="V198" s="12"/>
      <c r="W198" s="28"/>
    </row>
    <row r="199" spans="7:23" s="9" customFormat="1" ht="12.75">
      <c r="G199" s="10"/>
      <c r="H199" s="54"/>
      <c r="I199" s="37"/>
      <c r="J199" s="55"/>
      <c r="K199" s="55"/>
      <c r="L199" s="103"/>
      <c r="M199" s="104"/>
      <c r="N199" s="38"/>
      <c r="O199" s="104"/>
      <c r="P199" s="38"/>
      <c r="Q199" s="104"/>
      <c r="R199" s="38"/>
      <c r="S199" s="39"/>
      <c r="T199" s="38"/>
      <c r="V199" s="12"/>
      <c r="W199" s="28"/>
    </row>
    <row r="200" spans="7:23" s="9" customFormat="1" ht="12.75">
      <c r="G200" s="10"/>
      <c r="H200" s="54"/>
      <c r="I200" s="37"/>
      <c r="J200" s="55"/>
      <c r="K200" s="55"/>
      <c r="L200" s="103"/>
      <c r="M200" s="104"/>
      <c r="N200" s="38"/>
      <c r="O200" s="104"/>
      <c r="P200" s="38"/>
      <c r="Q200" s="104"/>
      <c r="R200" s="38"/>
      <c r="S200" s="39"/>
      <c r="T200" s="38"/>
      <c r="V200" s="12"/>
      <c r="W200" s="28"/>
    </row>
    <row r="201" spans="7:23" s="9" customFormat="1" ht="12.75">
      <c r="G201" s="10"/>
      <c r="H201" s="54"/>
      <c r="I201" s="37"/>
      <c r="J201" s="55"/>
      <c r="K201" s="55"/>
      <c r="L201" s="103"/>
      <c r="M201" s="104"/>
      <c r="N201" s="38"/>
      <c r="O201" s="104"/>
      <c r="P201" s="38"/>
      <c r="Q201" s="104"/>
      <c r="R201" s="38"/>
      <c r="S201" s="39"/>
      <c r="T201" s="38"/>
      <c r="V201" s="12"/>
      <c r="W201" s="28"/>
    </row>
    <row r="202" spans="7:23" s="9" customFormat="1" ht="12.75">
      <c r="G202" s="10"/>
      <c r="H202" s="54"/>
      <c r="I202" s="37"/>
      <c r="J202" s="55"/>
      <c r="K202" s="55"/>
      <c r="L202" s="103"/>
      <c r="M202" s="104"/>
      <c r="N202" s="38"/>
      <c r="O202" s="104"/>
      <c r="P202" s="38"/>
      <c r="Q202" s="104"/>
      <c r="R202" s="38"/>
      <c r="S202" s="39"/>
      <c r="T202" s="38"/>
      <c r="V202" s="12"/>
      <c r="W202" s="28"/>
    </row>
    <row r="203" spans="7:23" s="9" customFormat="1" ht="12.75">
      <c r="G203" s="10"/>
      <c r="H203" s="54"/>
      <c r="I203" s="37"/>
      <c r="J203" s="55"/>
      <c r="K203" s="55"/>
      <c r="L203" s="103"/>
      <c r="M203" s="104"/>
      <c r="N203" s="38"/>
      <c r="O203" s="104"/>
      <c r="P203" s="38"/>
      <c r="Q203" s="104"/>
      <c r="R203" s="38"/>
      <c r="S203" s="39"/>
      <c r="T203" s="38"/>
      <c r="V203" s="12"/>
      <c r="W203" s="28"/>
    </row>
    <row r="204" spans="7:23" s="9" customFormat="1" ht="12.75">
      <c r="G204" s="10"/>
      <c r="H204" s="54"/>
      <c r="I204" s="37"/>
      <c r="J204" s="55"/>
      <c r="K204" s="55"/>
      <c r="L204" s="103"/>
      <c r="M204" s="104"/>
      <c r="N204" s="38"/>
      <c r="O204" s="104"/>
      <c r="P204" s="38"/>
      <c r="Q204" s="104"/>
      <c r="R204" s="38"/>
      <c r="S204" s="39"/>
      <c r="T204" s="38"/>
      <c r="V204" s="12"/>
      <c r="W204" s="28"/>
    </row>
    <row r="205" spans="7:23" s="9" customFormat="1" ht="12.75">
      <c r="G205" s="10"/>
      <c r="H205" s="54"/>
      <c r="I205" s="37"/>
      <c r="J205" s="55"/>
      <c r="K205" s="55"/>
      <c r="L205" s="103"/>
      <c r="M205" s="104"/>
      <c r="N205" s="38"/>
      <c r="O205" s="104"/>
      <c r="P205" s="38"/>
      <c r="Q205" s="104"/>
      <c r="R205" s="38"/>
      <c r="S205" s="39"/>
      <c r="T205" s="38"/>
      <c r="V205" s="12"/>
      <c r="W205" s="28"/>
    </row>
    <row r="206" spans="7:23" s="9" customFormat="1" ht="12.75">
      <c r="G206" s="10"/>
      <c r="H206" s="54"/>
      <c r="I206" s="37"/>
      <c r="J206" s="55"/>
      <c r="K206" s="55"/>
      <c r="L206" s="103"/>
      <c r="M206" s="104"/>
      <c r="N206" s="38"/>
      <c r="O206" s="104"/>
      <c r="P206" s="38"/>
      <c r="Q206" s="104"/>
      <c r="R206" s="38"/>
      <c r="S206" s="39"/>
      <c r="T206" s="38"/>
      <c r="V206" s="12"/>
      <c r="W206" s="28"/>
    </row>
    <row r="207" spans="7:23" s="9" customFormat="1" ht="12.75">
      <c r="G207" s="10"/>
      <c r="H207" s="54"/>
      <c r="I207" s="37"/>
      <c r="J207" s="55"/>
      <c r="K207" s="55"/>
      <c r="L207" s="103"/>
      <c r="M207" s="104"/>
      <c r="N207" s="38"/>
      <c r="O207" s="104"/>
      <c r="P207" s="38"/>
      <c r="Q207" s="104"/>
      <c r="R207" s="38"/>
      <c r="S207" s="39"/>
      <c r="T207" s="38"/>
      <c r="V207" s="12"/>
      <c r="W207" s="28"/>
    </row>
    <row r="208" spans="7:23" s="9" customFormat="1" ht="12.75">
      <c r="G208" s="10"/>
      <c r="H208" s="54"/>
      <c r="I208" s="37"/>
      <c r="J208" s="55"/>
      <c r="K208" s="55"/>
      <c r="L208" s="103"/>
      <c r="M208" s="104"/>
      <c r="N208" s="38"/>
      <c r="O208" s="104"/>
      <c r="P208" s="38"/>
      <c r="Q208" s="104"/>
      <c r="R208" s="38"/>
      <c r="S208" s="39"/>
      <c r="T208" s="38"/>
      <c r="V208" s="12"/>
      <c r="W208" s="28"/>
    </row>
    <row r="209" spans="7:23" s="9" customFormat="1" ht="12.75">
      <c r="G209" s="10"/>
      <c r="H209" s="54"/>
      <c r="I209" s="37"/>
      <c r="J209" s="55"/>
      <c r="K209" s="55"/>
      <c r="L209" s="103"/>
      <c r="M209" s="104"/>
      <c r="N209" s="38"/>
      <c r="O209" s="104"/>
      <c r="P209" s="38"/>
      <c r="Q209" s="104"/>
      <c r="R209" s="38"/>
      <c r="S209" s="39"/>
      <c r="T209" s="38"/>
      <c r="V209" s="12"/>
      <c r="W209" s="28"/>
    </row>
    <row r="210" spans="7:23" s="9" customFormat="1" ht="12.75">
      <c r="G210" s="10"/>
      <c r="H210" s="54"/>
      <c r="I210" s="37"/>
      <c r="J210" s="55"/>
      <c r="K210" s="55"/>
      <c r="L210" s="103"/>
      <c r="M210" s="104"/>
      <c r="N210" s="38"/>
      <c r="O210" s="104"/>
      <c r="P210" s="38"/>
      <c r="Q210" s="104"/>
      <c r="R210" s="38"/>
      <c r="S210" s="39"/>
      <c r="T210" s="38"/>
      <c r="V210" s="12"/>
      <c r="W210" s="28"/>
    </row>
    <row r="211" spans="7:23" s="9" customFormat="1" ht="12.75">
      <c r="G211" s="10"/>
      <c r="H211" s="54"/>
      <c r="I211" s="37"/>
      <c r="J211" s="55"/>
      <c r="K211" s="55"/>
      <c r="L211" s="103"/>
      <c r="M211" s="104"/>
      <c r="N211" s="38"/>
      <c r="O211" s="104"/>
      <c r="P211" s="38"/>
      <c r="Q211" s="104"/>
      <c r="R211" s="38"/>
      <c r="S211" s="39"/>
      <c r="T211" s="38"/>
      <c r="V211" s="12"/>
      <c r="W211" s="28"/>
    </row>
    <row r="212" spans="7:23" s="9" customFormat="1" ht="12.75">
      <c r="G212" s="10"/>
      <c r="H212" s="54"/>
      <c r="I212" s="37"/>
      <c r="J212" s="55"/>
      <c r="K212" s="55"/>
      <c r="L212" s="103"/>
      <c r="M212" s="104"/>
      <c r="N212" s="38"/>
      <c r="O212" s="104"/>
      <c r="P212" s="38"/>
      <c r="Q212" s="104"/>
      <c r="R212" s="38"/>
      <c r="S212" s="39"/>
      <c r="T212" s="38"/>
      <c r="V212" s="12"/>
      <c r="W212" s="28"/>
    </row>
    <row r="213" spans="7:23" s="9" customFormat="1" ht="12.75">
      <c r="G213" s="10"/>
      <c r="H213" s="54"/>
      <c r="I213" s="37"/>
      <c r="J213" s="55"/>
      <c r="K213" s="55"/>
      <c r="L213" s="103"/>
      <c r="M213" s="104"/>
      <c r="N213" s="38"/>
      <c r="O213" s="104"/>
      <c r="P213" s="38"/>
      <c r="Q213" s="104"/>
      <c r="R213" s="38"/>
      <c r="S213" s="39"/>
      <c r="T213" s="38"/>
      <c r="V213" s="12"/>
      <c r="W213" s="28"/>
    </row>
    <row r="214" spans="7:23" s="9" customFormat="1" ht="12.75">
      <c r="G214" s="10"/>
      <c r="H214" s="54"/>
      <c r="I214" s="37"/>
      <c r="J214" s="55"/>
      <c r="K214" s="55"/>
      <c r="L214" s="103"/>
      <c r="M214" s="104"/>
      <c r="N214" s="38"/>
      <c r="O214" s="104"/>
      <c r="P214" s="38"/>
      <c r="Q214" s="104"/>
      <c r="R214" s="38"/>
      <c r="S214" s="39"/>
      <c r="T214" s="38"/>
      <c r="V214" s="12"/>
      <c r="W214" s="28"/>
    </row>
    <row r="215" spans="7:23" s="9" customFormat="1" ht="12.75">
      <c r="G215" s="10"/>
      <c r="H215" s="54"/>
      <c r="I215" s="37"/>
      <c r="J215" s="55"/>
      <c r="K215" s="55"/>
      <c r="L215" s="103"/>
      <c r="M215" s="104"/>
      <c r="N215" s="38"/>
      <c r="O215" s="104"/>
      <c r="P215" s="38"/>
      <c r="Q215" s="104"/>
      <c r="R215" s="38"/>
      <c r="S215" s="39"/>
      <c r="T215" s="38"/>
      <c r="V215" s="12"/>
      <c r="W215" s="28"/>
    </row>
    <row r="216" spans="7:23" s="9" customFormat="1" ht="12.75">
      <c r="G216" s="10"/>
      <c r="H216" s="54"/>
      <c r="I216" s="37"/>
      <c r="J216" s="55"/>
      <c r="K216" s="55"/>
      <c r="L216" s="103"/>
      <c r="M216" s="104"/>
      <c r="N216" s="38"/>
      <c r="O216" s="104"/>
      <c r="P216" s="38"/>
      <c r="Q216" s="104"/>
      <c r="R216" s="38"/>
      <c r="S216" s="39"/>
      <c r="T216" s="38"/>
      <c r="V216" s="12"/>
      <c r="W216" s="28"/>
    </row>
    <row r="217" spans="7:23" s="9" customFormat="1" ht="12.75">
      <c r="G217" s="10"/>
      <c r="H217" s="54"/>
      <c r="I217" s="37"/>
      <c r="J217" s="55"/>
      <c r="K217" s="55"/>
      <c r="L217" s="103"/>
      <c r="M217" s="104"/>
      <c r="N217" s="38"/>
      <c r="O217" s="104"/>
      <c r="P217" s="38"/>
      <c r="Q217" s="104"/>
      <c r="R217" s="38"/>
      <c r="S217" s="39"/>
      <c r="T217" s="38"/>
      <c r="V217" s="12"/>
      <c r="W217" s="28"/>
    </row>
    <row r="218" spans="7:23" s="9" customFormat="1" ht="12.75">
      <c r="G218" s="10"/>
      <c r="H218" s="54"/>
      <c r="I218" s="37"/>
      <c r="J218" s="55"/>
      <c r="K218" s="55"/>
      <c r="L218" s="103"/>
      <c r="M218" s="104"/>
      <c r="N218" s="38"/>
      <c r="O218" s="104"/>
      <c r="P218" s="38"/>
      <c r="Q218" s="104"/>
      <c r="R218" s="38"/>
      <c r="S218" s="39"/>
      <c r="T218" s="38"/>
      <c r="V218" s="12"/>
      <c r="W218" s="28"/>
    </row>
    <row r="219" spans="7:23" s="9" customFormat="1" ht="12.75">
      <c r="G219" s="10"/>
      <c r="H219" s="54"/>
      <c r="I219" s="37"/>
      <c r="J219" s="55"/>
      <c r="K219" s="55"/>
      <c r="L219" s="103"/>
      <c r="M219" s="104"/>
      <c r="N219" s="38"/>
      <c r="O219" s="104"/>
      <c r="P219" s="38"/>
      <c r="Q219" s="104"/>
      <c r="R219" s="38"/>
      <c r="S219" s="39"/>
      <c r="T219" s="38"/>
      <c r="V219" s="12"/>
      <c r="W219" s="28"/>
    </row>
    <row r="220" spans="7:23" s="9" customFormat="1" ht="12.75">
      <c r="G220" s="10"/>
      <c r="H220" s="54"/>
      <c r="I220" s="37"/>
      <c r="J220" s="55"/>
      <c r="K220" s="55"/>
      <c r="L220" s="103"/>
      <c r="M220" s="104"/>
      <c r="N220" s="38"/>
      <c r="O220" s="104"/>
      <c r="P220" s="38"/>
      <c r="Q220" s="104"/>
      <c r="R220" s="38"/>
      <c r="S220" s="39"/>
      <c r="T220" s="38"/>
      <c r="V220" s="12"/>
      <c r="W220" s="28"/>
    </row>
    <row r="221" spans="7:23" s="9" customFormat="1" ht="12.75">
      <c r="G221" s="10"/>
      <c r="H221" s="54"/>
      <c r="I221" s="37"/>
      <c r="J221" s="55"/>
      <c r="K221" s="55"/>
      <c r="L221" s="103"/>
      <c r="M221" s="104"/>
      <c r="N221" s="38"/>
      <c r="O221" s="104"/>
      <c r="P221" s="38"/>
      <c r="Q221" s="104"/>
      <c r="R221" s="38"/>
      <c r="S221" s="39"/>
      <c r="T221" s="38"/>
      <c r="V221" s="12"/>
      <c r="W221" s="28"/>
    </row>
    <row r="222" spans="7:23" s="9" customFormat="1" ht="12.75">
      <c r="G222" s="10"/>
      <c r="H222" s="54"/>
      <c r="I222" s="37"/>
      <c r="J222" s="55"/>
      <c r="K222" s="55"/>
      <c r="L222" s="103"/>
      <c r="M222" s="104"/>
      <c r="N222" s="38"/>
      <c r="O222" s="104"/>
      <c r="P222" s="38"/>
      <c r="Q222" s="104"/>
      <c r="R222" s="38"/>
      <c r="S222" s="39"/>
      <c r="T222" s="38"/>
      <c r="V222" s="12"/>
      <c r="W222" s="28"/>
    </row>
    <row r="223" spans="7:23" s="9" customFormat="1" ht="12.75">
      <c r="G223" s="10"/>
      <c r="H223" s="54"/>
      <c r="I223" s="37"/>
      <c r="J223" s="55"/>
      <c r="K223" s="55"/>
      <c r="L223" s="103"/>
      <c r="M223" s="104"/>
      <c r="N223" s="38"/>
      <c r="O223" s="104"/>
      <c r="P223" s="38"/>
      <c r="Q223" s="104"/>
      <c r="R223" s="38"/>
      <c r="S223" s="39"/>
      <c r="T223" s="38"/>
      <c r="V223" s="12"/>
      <c r="W223" s="28"/>
    </row>
    <row r="224" spans="7:23" s="9" customFormat="1" ht="12.75">
      <c r="G224" s="10"/>
      <c r="H224" s="54"/>
      <c r="I224" s="37"/>
      <c r="J224" s="55"/>
      <c r="K224" s="55"/>
      <c r="L224" s="103"/>
      <c r="M224" s="104"/>
      <c r="N224" s="38"/>
      <c r="O224" s="104"/>
      <c r="P224" s="38"/>
      <c r="Q224" s="104"/>
      <c r="R224" s="38"/>
      <c r="S224" s="39"/>
      <c r="T224" s="38"/>
      <c r="V224" s="12"/>
      <c r="W224" s="28"/>
    </row>
    <row r="225" spans="7:23" s="9" customFormat="1" ht="12.75">
      <c r="G225" s="10"/>
      <c r="H225" s="54"/>
      <c r="I225" s="37"/>
      <c r="J225" s="55"/>
      <c r="K225" s="55"/>
      <c r="L225" s="103"/>
      <c r="M225" s="104"/>
      <c r="N225" s="38"/>
      <c r="O225" s="104"/>
      <c r="P225" s="38"/>
      <c r="Q225" s="104"/>
      <c r="R225" s="38"/>
      <c r="S225" s="39"/>
      <c r="T225" s="38"/>
      <c r="V225" s="12"/>
      <c r="W225" s="28"/>
    </row>
    <row r="226" spans="7:23" s="9" customFormat="1" ht="12.75">
      <c r="G226" s="10"/>
      <c r="H226" s="54"/>
      <c r="I226" s="37"/>
      <c r="J226" s="55"/>
      <c r="K226" s="55"/>
      <c r="L226" s="103"/>
      <c r="M226" s="104"/>
      <c r="N226" s="38"/>
      <c r="O226" s="104"/>
      <c r="P226" s="38"/>
      <c r="Q226" s="104"/>
      <c r="R226" s="38"/>
      <c r="S226" s="39"/>
      <c r="T226" s="38"/>
      <c r="V226" s="12"/>
      <c r="W226" s="28"/>
    </row>
    <row r="227" spans="7:23" s="9" customFormat="1" ht="12.75">
      <c r="G227" s="10"/>
      <c r="H227" s="54"/>
      <c r="I227" s="37"/>
      <c r="J227" s="55"/>
      <c r="K227" s="55"/>
      <c r="L227" s="103"/>
      <c r="M227" s="104"/>
      <c r="N227" s="38"/>
      <c r="O227" s="104"/>
      <c r="P227" s="38"/>
      <c r="Q227" s="104"/>
      <c r="R227" s="38"/>
      <c r="S227" s="39"/>
      <c r="T227" s="38"/>
      <c r="V227" s="12"/>
      <c r="W227" s="28"/>
    </row>
    <row r="228" spans="7:23" s="9" customFormat="1" ht="12.75">
      <c r="G228" s="10"/>
      <c r="H228" s="54"/>
      <c r="I228" s="37"/>
      <c r="J228" s="55"/>
      <c r="K228" s="55"/>
      <c r="L228" s="103"/>
      <c r="M228" s="104"/>
      <c r="N228" s="38"/>
      <c r="O228" s="104"/>
      <c r="P228" s="38"/>
      <c r="Q228" s="104"/>
      <c r="R228" s="38"/>
      <c r="S228" s="39"/>
      <c r="T228" s="38"/>
      <c r="V228" s="12"/>
      <c r="W228" s="28"/>
    </row>
    <row r="229" spans="7:23" s="9" customFormat="1" ht="12.75">
      <c r="G229" s="10"/>
      <c r="H229" s="54"/>
      <c r="I229" s="37"/>
      <c r="J229" s="55"/>
      <c r="K229" s="55"/>
      <c r="L229" s="103"/>
      <c r="M229" s="104"/>
      <c r="N229" s="38"/>
      <c r="O229" s="104"/>
      <c r="P229" s="38"/>
      <c r="Q229" s="104"/>
      <c r="R229" s="38"/>
      <c r="S229" s="39"/>
      <c r="T229" s="38"/>
      <c r="V229" s="12"/>
      <c r="W229" s="28"/>
    </row>
    <row r="230" spans="7:23" s="9" customFormat="1" ht="12.75">
      <c r="G230" s="10"/>
      <c r="H230" s="54"/>
      <c r="I230" s="37"/>
      <c r="J230" s="55"/>
      <c r="K230" s="55"/>
      <c r="L230" s="103"/>
      <c r="M230" s="104"/>
      <c r="N230" s="38"/>
      <c r="O230" s="104"/>
      <c r="P230" s="38"/>
      <c r="Q230" s="104"/>
      <c r="R230" s="38"/>
      <c r="S230" s="39"/>
      <c r="T230" s="38"/>
      <c r="V230" s="12"/>
      <c r="W230" s="28"/>
    </row>
    <row r="231" spans="7:23" s="9" customFormat="1" ht="12.75">
      <c r="G231" s="10"/>
      <c r="H231" s="54"/>
      <c r="I231" s="37"/>
      <c r="J231" s="55"/>
      <c r="K231" s="55"/>
      <c r="L231" s="103"/>
      <c r="M231" s="104"/>
      <c r="N231" s="38"/>
      <c r="O231" s="104"/>
      <c r="P231" s="38"/>
      <c r="Q231" s="104"/>
      <c r="R231" s="38"/>
      <c r="S231" s="39"/>
      <c r="T231" s="38"/>
      <c r="V231" s="12"/>
      <c r="W231" s="28"/>
    </row>
    <row r="232" spans="7:23" s="9" customFormat="1" ht="12.75">
      <c r="G232" s="10"/>
      <c r="H232" s="54"/>
      <c r="I232" s="37"/>
      <c r="J232" s="55"/>
      <c r="K232" s="55"/>
      <c r="L232" s="103"/>
      <c r="M232" s="104"/>
      <c r="N232" s="38"/>
      <c r="O232" s="104"/>
      <c r="P232" s="38"/>
      <c r="Q232" s="104"/>
      <c r="R232" s="38"/>
      <c r="S232" s="39"/>
      <c r="T232" s="38"/>
      <c r="V232" s="12"/>
      <c r="W232" s="28"/>
    </row>
    <row r="233" spans="7:23" s="9" customFormat="1" ht="12.75">
      <c r="G233" s="10"/>
      <c r="H233" s="54"/>
      <c r="I233" s="37"/>
      <c r="J233" s="55"/>
      <c r="K233" s="55"/>
      <c r="L233" s="103"/>
      <c r="M233" s="104"/>
      <c r="N233" s="38"/>
      <c r="O233" s="104"/>
      <c r="P233" s="38"/>
      <c r="Q233" s="104"/>
      <c r="R233" s="38"/>
      <c r="S233" s="39"/>
      <c r="T233" s="38"/>
      <c r="V233" s="12"/>
      <c r="W233" s="28"/>
    </row>
    <row r="234" spans="7:23" s="9" customFormat="1" ht="12.75">
      <c r="G234" s="10"/>
      <c r="H234" s="54"/>
      <c r="I234" s="37"/>
      <c r="J234" s="55"/>
      <c r="K234" s="55"/>
      <c r="L234" s="103"/>
      <c r="M234" s="104"/>
      <c r="N234" s="38"/>
      <c r="O234" s="104"/>
      <c r="P234" s="38"/>
      <c r="Q234" s="104"/>
      <c r="R234" s="38"/>
      <c r="S234" s="39"/>
      <c r="T234" s="38"/>
      <c r="V234" s="12"/>
      <c r="W234" s="28"/>
    </row>
    <row r="235" spans="7:23" s="9" customFormat="1" ht="12.75">
      <c r="G235" s="10"/>
      <c r="H235" s="54"/>
      <c r="I235" s="37"/>
      <c r="J235" s="55"/>
      <c r="K235" s="55"/>
      <c r="L235" s="103"/>
      <c r="M235" s="104"/>
      <c r="N235" s="38"/>
      <c r="O235" s="104"/>
      <c r="P235" s="38"/>
      <c r="Q235" s="104"/>
      <c r="R235" s="38"/>
      <c r="S235" s="39"/>
      <c r="T235" s="38"/>
      <c r="V235" s="12"/>
      <c r="W235" s="28"/>
    </row>
    <row r="236" spans="7:23" s="9" customFormat="1" ht="12.75">
      <c r="G236" s="10"/>
      <c r="H236" s="54"/>
      <c r="I236" s="37"/>
      <c r="J236" s="55"/>
      <c r="K236" s="55"/>
      <c r="L236" s="103"/>
      <c r="M236" s="104"/>
      <c r="N236" s="38"/>
      <c r="O236" s="104"/>
      <c r="P236" s="38"/>
      <c r="Q236" s="104"/>
      <c r="R236" s="38"/>
      <c r="S236" s="39"/>
      <c r="T236" s="38"/>
      <c r="V236" s="12"/>
      <c r="W236" s="28"/>
    </row>
    <row r="237" spans="7:23" s="9" customFormat="1" ht="12.75">
      <c r="G237" s="10"/>
      <c r="H237" s="54"/>
      <c r="I237" s="37"/>
      <c r="J237" s="55"/>
      <c r="K237" s="55"/>
      <c r="L237" s="103"/>
      <c r="M237" s="104"/>
      <c r="N237" s="38"/>
      <c r="O237" s="104"/>
      <c r="P237" s="38"/>
      <c r="Q237" s="104"/>
      <c r="R237" s="38"/>
      <c r="S237" s="39"/>
      <c r="T237" s="38"/>
      <c r="V237" s="12"/>
      <c r="W237" s="28"/>
    </row>
    <row r="238" spans="7:23" s="9" customFormat="1" ht="12.75">
      <c r="G238" s="10"/>
      <c r="H238" s="54"/>
      <c r="I238" s="37"/>
      <c r="J238" s="55"/>
      <c r="K238" s="55"/>
      <c r="L238" s="103"/>
      <c r="M238" s="104"/>
      <c r="N238" s="38"/>
      <c r="O238" s="104"/>
      <c r="P238" s="38"/>
      <c r="Q238" s="104"/>
      <c r="R238" s="38"/>
      <c r="S238" s="39"/>
      <c r="T238" s="38"/>
      <c r="V238" s="12"/>
      <c r="W238" s="28"/>
    </row>
    <row r="239" spans="7:23" s="9" customFormat="1" ht="12.75">
      <c r="G239" s="10"/>
      <c r="H239" s="54"/>
      <c r="I239" s="37"/>
      <c r="J239" s="55"/>
      <c r="K239" s="55"/>
      <c r="L239" s="103"/>
      <c r="M239" s="104"/>
      <c r="N239" s="38"/>
      <c r="O239" s="104"/>
      <c r="P239" s="38"/>
      <c r="Q239" s="104"/>
      <c r="R239" s="38"/>
      <c r="S239" s="39"/>
      <c r="T239" s="38"/>
      <c r="V239" s="12"/>
      <c r="W239" s="28"/>
    </row>
    <row r="240" spans="7:23" s="9" customFormat="1" ht="12.75">
      <c r="G240" s="10"/>
      <c r="H240" s="54"/>
      <c r="I240" s="37"/>
      <c r="J240" s="55"/>
      <c r="K240" s="55"/>
      <c r="L240" s="103"/>
      <c r="M240" s="104"/>
      <c r="N240" s="38"/>
      <c r="O240" s="104"/>
      <c r="P240" s="38"/>
      <c r="Q240" s="104"/>
      <c r="R240" s="38"/>
      <c r="S240" s="39"/>
      <c r="T240" s="38"/>
      <c r="V240" s="12"/>
      <c r="W240" s="28"/>
    </row>
    <row r="241" spans="7:23" s="9" customFormat="1" ht="12.75">
      <c r="G241" s="10"/>
      <c r="H241" s="54"/>
      <c r="I241" s="37"/>
      <c r="J241" s="55"/>
      <c r="K241" s="55"/>
      <c r="L241" s="103"/>
      <c r="M241" s="104"/>
      <c r="N241" s="38"/>
      <c r="O241" s="104"/>
      <c r="P241" s="38"/>
      <c r="Q241" s="104"/>
      <c r="R241" s="38"/>
      <c r="S241" s="39"/>
      <c r="T241" s="38"/>
      <c r="V241" s="12"/>
      <c r="W241" s="28"/>
    </row>
    <row r="242" spans="7:23" s="9" customFormat="1" ht="12.75">
      <c r="G242" s="10"/>
      <c r="H242" s="54"/>
      <c r="I242" s="37"/>
      <c r="J242" s="55"/>
      <c r="K242" s="55"/>
      <c r="L242" s="103"/>
      <c r="M242" s="104"/>
      <c r="N242" s="38"/>
      <c r="O242" s="104"/>
      <c r="P242" s="38"/>
      <c r="Q242" s="104"/>
      <c r="R242" s="38"/>
      <c r="S242" s="39"/>
      <c r="T242" s="38"/>
      <c r="V242" s="12"/>
      <c r="W242" s="28"/>
    </row>
    <row r="243" spans="7:23" s="9" customFormat="1" ht="12.75">
      <c r="G243" s="10"/>
      <c r="H243" s="54"/>
      <c r="I243" s="37"/>
      <c r="J243" s="55"/>
      <c r="K243" s="55"/>
      <c r="L243" s="103"/>
      <c r="M243" s="104"/>
      <c r="N243" s="38"/>
      <c r="O243" s="104"/>
      <c r="P243" s="38"/>
      <c r="Q243" s="104"/>
      <c r="R243" s="38"/>
      <c r="S243" s="39"/>
      <c r="T243" s="38"/>
      <c r="V243" s="12"/>
      <c r="W243" s="28"/>
    </row>
    <row r="244" spans="7:23" s="9" customFormat="1" ht="12.75">
      <c r="G244" s="10"/>
      <c r="H244" s="54"/>
      <c r="I244" s="37"/>
      <c r="J244" s="55"/>
      <c r="K244" s="55"/>
      <c r="L244" s="103"/>
      <c r="M244" s="104"/>
      <c r="N244" s="38"/>
      <c r="O244" s="104"/>
      <c r="P244" s="38"/>
      <c r="Q244" s="104"/>
      <c r="R244" s="38"/>
      <c r="S244" s="39"/>
      <c r="T244" s="38"/>
      <c r="V244" s="12"/>
      <c r="W244" s="28"/>
    </row>
    <row r="245" spans="7:23" s="9" customFormat="1" ht="12.75">
      <c r="G245" s="10"/>
      <c r="H245" s="54"/>
      <c r="I245" s="37"/>
      <c r="J245" s="55"/>
      <c r="K245" s="55"/>
      <c r="L245" s="103"/>
      <c r="M245" s="104"/>
      <c r="N245" s="38"/>
      <c r="O245" s="104"/>
      <c r="P245" s="38"/>
      <c r="Q245" s="104"/>
      <c r="R245" s="38"/>
      <c r="S245" s="39"/>
      <c r="T245" s="38"/>
      <c r="V245" s="12"/>
      <c r="W245" s="28"/>
    </row>
    <row r="246" spans="7:23" s="9" customFormat="1" ht="12.75">
      <c r="G246" s="10"/>
      <c r="H246" s="54"/>
      <c r="I246" s="37"/>
      <c r="J246" s="55"/>
      <c r="K246" s="55"/>
      <c r="L246" s="103"/>
      <c r="M246" s="104"/>
      <c r="N246" s="38"/>
      <c r="O246" s="104"/>
      <c r="P246" s="38"/>
      <c r="Q246" s="104"/>
      <c r="R246" s="38"/>
      <c r="S246" s="39"/>
      <c r="T246" s="38"/>
      <c r="V246" s="12"/>
      <c r="W246" s="28"/>
    </row>
    <row r="247" spans="7:23" s="9" customFormat="1" ht="12.75">
      <c r="G247" s="10"/>
      <c r="H247" s="54"/>
      <c r="I247" s="37"/>
      <c r="J247" s="55"/>
      <c r="K247" s="55"/>
      <c r="L247" s="103"/>
      <c r="M247" s="104"/>
      <c r="N247" s="38"/>
      <c r="O247" s="104"/>
      <c r="P247" s="38"/>
      <c r="Q247" s="104"/>
      <c r="R247" s="38"/>
      <c r="S247" s="39"/>
      <c r="T247" s="38"/>
      <c r="V247" s="12"/>
      <c r="W247" s="28"/>
    </row>
    <row r="248" spans="7:23" s="9" customFormat="1" ht="12.75">
      <c r="G248" s="10"/>
      <c r="H248" s="54"/>
      <c r="I248" s="37"/>
      <c r="J248" s="55"/>
      <c r="K248" s="55"/>
      <c r="L248" s="103"/>
      <c r="M248" s="104"/>
      <c r="N248" s="38"/>
      <c r="O248" s="104"/>
      <c r="P248" s="38"/>
      <c r="Q248" s="104"/>
      <c r="R248" s="38"/>
      <c r="S248" s="39"/>
      <c r="T248" s="38"/>
      <c r="V248" s="12"/>
      <c r="W248" s="28"/>
    </row>
    <row r="249" spans="7:23" s="9" customFormat="1" ht="12.75">
      <c r="G249" s="10"/>
      <c r="H249" s="54"/>
      <c r="I249" s="37"/>
      <c r="J249" s="55"/>
      <c r="K249" s="55"/>
      <c r="L249" s="103"/>
      <c r="M249" s="104"/>
      <c r="N249" s="38"/>
      <c r="O249" s="104"/>
      <c r="P249" s="38"/>
      <c r="Q249" s="104"/>
      <c r="R249" s="38"/>
      <c r="S249" s="39"/>
      <c r="T249" s="38"/>
      <c r="V249" s="12"/>
      <c r="W249" s="28"/>
    </row>
    <row r="250" spans="7:23" s="9" customFormat="1" ht="12.75">
      <c r="G250" s="10"/>
      <c r="H250" s="54"/>
      <c r="I250" s="37"/>
      <c r="J250" s="55"/>
      <c r="K250" s="55"/>
      <c r="L250" s="103"/>
      <c r="M250" s="104"/>
      <c r="N250" s="38"/>
      <c r="O250" s="104"/>
      <c r="P250" s="38"/>
      <c r="Q250" s="104"/>
      <c r="R250" s="38"/>
      <c r="S250" s="39"/>
      <c r="T250" s="38"/>
      <c r="V250" s="12"/>
      <c r="W250" s="28"/>
    </row>
    <row r="251" spans="7:23" s="9" customFormat="1" ht="12.75">
      <c r="G251" s="10"/>
      <c r="H251" s="54"/>
      <c r="I251" s="37"/>
      <c r="J251" s="55"/>
      <c r="K251" s="55"/>
      <c r="L251" s="103"/>
      <c r="M251" s="104"/>
      <c r="N251" s="38"/>
      <c r="O251" s="104"/>
      <c r="P251" s="38"/>
      <c r="Q251" s="104"/>
      <c r="R251" s="38"/>
      <c r="S251" s="39"/>
      <c r="T251" s="38"/>
      <c r="V251" s="12"/>
      <c r="W251" s="28"/>
    </row>
    <row r="252" spans="7:23" s="9" customFormat="1" ht="12.75">
      <c r="G252" s="10"/>
      <c r="H252" s="54"/>
      <c r="I252" s="37"/>
      <c r="J252" s="55"/>
      <c r="K252" s="55"/>
      <c r="L252" s="103"/>
      <c r="M252" s="104"/>
      <c r="N252" s="38"/>
      <c r="O252" s="104"/>
      <c r="P252" s="38"/>
      <c r="Q252" s="104"/>
      <c r="R252" s="38"/>
      <c r="S252" s="39"/>
      <c r="T252" s="38"/>
      <c r="V252" s="12"/>
      <c r="W252" s="28"/>
    </row>
    <row r="253" spans="7:23" s="9" customFormat="1" ht="12.75">
      <c r="G253" s="10"/>
      <c r="H253" s="54"/>
      <c r="I253" s="37"/>
      <c r="J253" s="55"/>
      <c r="K253" s="55"/>
      <c r="L253" s="103"/>
      <c r="M253" s="104"/>
      <c r="N253" s="38"/>
      <c r="O253" s="104"/>
      <c r="P253" s="38"/>
      <c r="Q253" s="104"/>
      <c r="R253" s="38"/>
      <c r="S253" s="39"/>
      <c r="T253" s="38"/>
      <c r="V253" s="12"/>
      <c r="W253" s="28"/>
    </row>
    <row r="254" spans="7:23" s="9" customFormat="1" ht="12.75">
      <c r="G254" s="10"/>
      <c r="H254" s="54"/>
      <c r="I254" s="37"/>
      <c r="J254" s="55"/>
      <c r="K254" s="55"/>
      <c r="L254" s="103"/>
      <c r="M254" s="104"/>
      <c r="N254" s="38"/>
      <c r="O254" s="104"/>
      <c r="P254" s="38"/>
      <c r="Q254" s="104"/>
      <c r="R254" s="38"/>
      <c r="S254" s="39"/>
      <c r="T254" s="38"/>
      <c r="V254" s="12"/>
      <c r="W254" s="28"/>
    </row>
    <row r="255" spans="7:23" s="9" customFormat="1" ht="12.75">
      <c r="G255" s="10"/>
      <c r="H255" s="54"/>
      <c r="I255" s="37"/>
      <c r="J255" s="55"/>
      <c r="K255" s="55"/>
      <c r="L255" s="103"/>
      <c r="M255" s="104"/>
      <c r="N255" s="38"/>
      <c r="O255" s="104"/>
      <c r="P255" s="38"/>
      <c r="Q255" s="104"/>
      <c r="R255" s="38"/>
      <c r="S255" s="39"/>
      <c r="T255" s="38"/>
      <c r="V255" s="12"/>
      <c r="W255" s="28"/>
    </row>
    <row r="256" spans="7:23" s="9" customFormat="1" ht="12.75">
      <c r="G256" s="10"/>
      <c r="H256" s="54"/>
      <c r="I256" s="37"/>
      <c r="J256" s="55"/>
      <c r="K256" s="55"/>
      <c r="L256" s="103"/>
      <c r="M256" s="104"/>
      <c r="N256" s="38"/>
      <c r="O256" s="104"/>
      <c r="P256" s="38"/>
      <c r="Q256" s="104"/>
      <c r="R256" s="38"/>
      <c r="S256" s="39"/>
      <c r="T256" s="38"/>
      <c r="V256" s="12"/>
      <c r="W256" s="28"/>
    </row>
    <row r="257" spans="7:23" s="9" customFormat="1" ht="12.75">
      <c r="G257" s="10"/>
      <c r="H257" s="54"/>
      <c r="I257" s="37"/>
      <c r="J257" s="55"/>
      <c r="K257" s="55"/>
      <c r="L257" s="103"/>
      <c r="M257" s="104"/>
      <c r="N257" s="38"/>
      <c r="O257" s="104"/>
      <c r="P257" s="38"/>
      <c r="Q257" s="104"/>
      <c r="R257" s="38"/>
      <c r="S257" s="39"/>
      <c r="T257" s="38"/>
      <c r="V257" s="12"/>
      <c r="W257" s="28"/>
    </row>
    <row r="258" spans="7:23" s="9" customFormat="1" ht="12.75">
      <c r="G258" s="10"/>
      <c r="H258" s="54"/>
      <c r="I258" s="37"/>
      <c r="J258" s="55"/>
      <c r="K258" s="55"/>
      <c r="L258" s="103"/>
      <c r="M258" s="104"/>
      <c r="N258" s="38"/>
      <c r="O258" s="104"/>
      <c r="P258" s="38"/>
      <c r="Q258" s="104"/>
      <c r="R258" s="38"/>
      <c r="S258" s="39"/>
      <c r="T258" s="38"/>
      <c r="V258" s="12"/>
      <c r="W258" s="28"/>
    </row>
    <row r="259" spans="7:23" s="9" customFormat="1" ht="12.75">
      <c r="G259" s="10"/>
      <c r="H259" s="54"/>
      <c r="I259" s="37"/>
      <c r="J259" s="55"/>
      <c r="K259" s="55"/>
      <c r="L259" s="103"/>
      <c r="M259" s="104"/>
      <c r="N259" s="38"/>
      <c r="O259" s="104"/>
      <c r="P259" s="38"/>
      <c r="Q259" s="104"/>
      <c r="R259" s="38"/>
      <c r="S259" s="39"/>
      <c r="T259" s="38"/>
      <c r="V259" s="12"/>
      <c r="W259" s="28"/>
    </row>
    <row r="260" spans="7:23" s="9" customFormat="1" ht="12.75">
      <c r="G260" s="10"/>
      <c r="H260" s="54"/>
      <c r="I260" s="37"/>
      <c r="J260" s="55"/>
      <c r="K260" s="55"/>
      <c r="L260" s="103"/>
      <c r="M260" s="104"/>
      <c r="N260" s="38"/>
      <c r="O260" s="104"/>
      <c r="P260" s="38"/>
      <c r="Q260" s="104"/>
      <c r="R260" s="38"/>
      <c r="S260" s="39"/>
      <c r="T260" s="38"/>
      <c r="V260" s="12"/>
      <c r="W260" s="28"/>
    </row>
    <row r="261" spans="7:23" s="9" customFormat="1" ht="12.75">
      <c r="G261" s="10"/>
      <c r="H261" s="54"/>
      <c r="I261" s="37"/>
      <c r="J261" s="55"/>
      <c r="K261" s="55"/>
      <c r="L261" s="103"/>
      <c r="M261" s="104"/>
      <c r="N261" s="38"/>
      <c r="O261" s="104"/>
      <c r="P261" s="38"/>
      <c r="Q261" s="104"/>
      <c r="R261" s="38"/>
      <c r="S261" s="39"/>
      <c r="T261" s="38"/>
      <c r="V261" s="12"/>
      <c r="W261" s="28"/>
    </row>
    <row r="262" spans="7:23" s="9" customFormat="1" ht="12.75">
      <c r="G262" s="10"/>
      <c r="H262" s="54"/>
      <c r="I262" s="37"/>
      <c r="J262" s="55"/>
      <c r="K262" s="55"/>
      <c r="L262" s="103"/>
      <c r="M262" s="104"/>
      <c r="N262" s="38"/>
      <c r="O262" s="104"/>
      <c r="P262" s="38"/>
      <c r="Q262" s="104"/>
      <c r="R262" s="38"/>
      <c r="S262" s="39"/>
      <c r="T262" s="38"/>
      <c r="V262" s="12"/>
      <c r="W262" s="28"/>
    </row>
    <row r="263" spans="7:23" s="9" customFormat="1" ht="12.75">
      <c r="G263" s="10"/>
      <c r="H263" s="54"/>
      <c r="I263" s="37"/>
      <c r="J263" s="55"/>
      <c r="K263" s="55"/>
      <c r="L263" s="103"/>
      <c r="M263" s="104"/>
      <c r="N263" s="38"/>
      <c r="O263" s="104"/>
      <c r="P263" s="38"/>
      <c r="Q263" s="104"/>
      <c r="R263" s="38"/>
      <c r="S263" s="39"/>
      <c r="T263" s="38"/>
      <c r="V263" s="12"/>
      <c r="W263" s="28"/>
    </row>
    <row r="264" spans="7:23" s="9" customFormat="1" ht="12.75">
      <c r="G264" s="10"/>
      <c r="H264" s="54"/>
      <c r="I264" s="37"/>
      <c r="J264" s="55"/>
      <c r="K264" s="55"/>
      <c r="L264" s="103"/>
      <c r="M264" s="104"/>
      <c r="N264" s="38"/>
      <c r="O264" s="104"/>
      <c r="P264" s="38"/>
      <c r="Q264" s="104"/>
      <c r="R264" s="38"/>
      <c r="S264" s="39"/>
      <c r="T264" s="38"/>
      <c r="V264" s="12"/>
      <c r="W264" s="28"/>
    </row>
    <row r="265" spans="7:23" s="9" customFormat="1" ht="12.75">
      <c r="G265" s="10"/>
      <c r="H265" s="54"/>
      <c r="I265" s="37"/>
      <c r="J265" s="55"/>
      <c r="K265" s="55"/>
      <c r="L265" s="103"/>
      <c r="M265" s="104"/>
      <c r="N265" s="38"/>
      <c r="O265" s="104"/>
      <c r="P265" s="38"/>
      <c r="Q265" s="104"/>
      <c r="R265" s="38"/>
      <c r="S265" s="39"/>
      <c r="T265" s="38"/>
      <c r="V265" s="12"/>
      <c r="W265" s="28"/>
    </row>
    <row r="266" spans="7:23" s="9" customFormat="1" ht="12.75">
      <c r="G266" s="10"/>
      <c r="H266" s="54"/>
      <c r="I266" s="37"/>
      <c r="J266" s="55"/>
      <c r="K266" s="55"/>
      <c r="L266" s="103"/>
      <c r="M266" s="104"/>
      <c r="N266" s="38"/>
      <c r="O266" s="104"/>
      <c r="P266" s="38"/>
      <c r="Q266" s="104"/>
      <c r="R266" s="38"/>
      <c r="S266" s="39"/>
      <c r="T266" s="38"/>
      <c r="V266" s="12"/>
      <c r="W266" s="28"/>
    </row>
    <row r="267" spans="7:23" s="9" customFormat="1" ht="12.75">
      <c r="G267" s="10"/>
      <c r="H267" s="54"/>
      <c r="I267" s="37"/>
      <c r="J267" s="55"/>
      <c r="K267" s="55"/>
      <c r="L267" s="103"/>
      <c r="M267" s="104"/>
      <c r="N267" s="38"/>
      <c r="O267" s="104"/>
      <c r="P267" s="38"/>
      <c r="Q267" s="104"/>
      <c r="R267" s="38"/>
      <c r="S267" s="39"/>
      <c r="T267" s="38"/>
      <c r="V267" s="12"/>
      <c r="W267" s="28"/>
    </row>
    <row r="268" spans="7:23" s="9" customFormat="1" ht="12.75">
      <c r="G268" s="10"/>
      <c r="H268" s="54"/>
      <c r="I268" s="37"/>
      <c r="J268" s="55"/>
      <c r="K268" s="55"/>
      <c r="L268" s="103"/>
      <c r="M268" s="104"/>
      <c r="N268" s="38"/>
      <c r="O268" s="104"/>
      <c r="P268" s="38"/>
      <c r="Q268" s="104"/>
      <c r="R268" s="38"/>
      <c r="S268" s="39"/>
      <c r="T268" s="38"/>
      <c r="V268" s="12"/>
      <c r="W268" s="28"/>
    </row>
    <row r="269" spans="7:23" s="9" customFormat="1" ht="12.75">
      <c r="G269" s="10"/>
      <c r="H269" s="54"/>
      <c r="I269" s="37"/>
      <c r="J269" s="55"/>
      <c r="K269" s="55"/>
      <c r="L269" s="103"/>
      <c r="M269" s="104"/>
      <c r="N269" s="38"/>
      <c r="O269" s="104"/>
      <c r="P269" s="38"/>
      <c r="Q269" s="104"/>
      <c r="R269" s="38"/>
      <c r="S269" s="39"/>
      <c r="T269" s="38"/>
      <c r="V269" s="12"/>
      <c r="W269" s="28"/>
    </row>
    <row r="270" spans="7:23" s="9" customFormat="1" ht="12.75">
      <c r="G270" s="10"/>
      <c r="H270" s="54"/>
      <c r="I270" s="37"/>
      <c r="J270" s="55"/>
      <c r="K270" s="55"/>
      <c r="L270" s="103"/>
      <c r="M270" s="104"/>
      <c r="N270" s="38"/>
      <c r="O270" s="104"/>
      <c r="P270" s="38"/>
      <c r="Q270" s="104"/>
      <c r="R270" s="38"/>
      <c r="S270" s="39"/>
      <c r="T270" s="38"/>
      <c r="V270" s="12"/>
      <c r="W270" s="28"/>
    </row>
    <row r="271" spans="7:23" s="9" customFormat="1" ht="12.75">
      <c r="G271" s="10"/>
      <c r="H271" s="54"/>
      <c r="I271" s="37"/>
      <c r="J271" s="55"/>
      <c r="K271" s="55"/>
      <c r="L271" s="103"/>
      <c r="M271" s="104"/>
      <c r="N271" s="38"/>
      <c r="O271" s="104"/>
      <c r="P271" s="38"/>
      <c r="Q271" s="104"/>
      <c r="R271" s="38"/>
      <c r="S271" s="39"/>
      <c r="T271" s="38"/>
      <c r="V271" s="12"/>
      <c r="W271" s="28"/>
    </row>
    <row r="272" spans="7:23" s="9" customFormat="1" ht="12.75">
      <c r="G272" s="10"/>
      <c r="H272" s="54"/>
      <c r="I272" s="37"/>
      <c r="J272" s="55"/>
      <c r="K272" s="55"/>
      <c r="L272" s="103"/>
      <c r="M272" s="104"/>
      <c r="N272" s="38"/>
      <c r="O272" s="104"/>
      <c r="P272" s="38"/>
      <c r="Q272" s="104"/>
      <c r="R272" s="38"/>
      <c r="S272" s="39"/>
      <c r="T272" s="38"/>
      <c r="V272" s="12"/>
      <c r="W272" s="28"/>
    </row>
    <row r="273" spans="7:23" s="9" customFormat="1" ht="12.75">
      <c r="G273" s="10"/>
      <c r="H273" s="54"/>
      <c r="I273" s="37"/>
      <c r="J273" s="55"/>
      <c r="K273" s="55"/>
      <c r="L273" s="103"/>
      <c r="M273" s="104"/>
      <c r="N273" s="38"/>
      <c r="O273" s="104"/>
      <c r="P273" s="38"/>
      <c r="Q273" s="104"/>
      <c r="R273" s="38"/>
      <c r="S273" s="39"/>
      <c r="T273" s="38"/>
      <c r="V273" s="12"/>
      <c r="W273" s="28"/>
    </row>
    <row r="274" spans="7:23" s="9" customFormat="1" ht="12.75">
      <c r="G274" s="10"/>
      <c r="H274" s="54"/>
      <c r="I274" s="37"/>
      <c r="J274" s="55"/>
      <c r="K274" s="55"/>
      <c r="L274" s="103"/>
      <c r="M274" s="104"/>
      <c r="N274" s="38"/>
      <c r="O274" s="104"/>
      <c r="P274" s="38"/>
      <c r="Q274" s="104"/>
      <c r="R274" s="38"/>
      <c r="S274" s="39"/>
      <c r="T274" s="38"/>
      <c r="V274" s="12"/>
      <c r="W274" s="28"/>
    </row>
    <row r="275" spans="7:23" s="9" customFormat="1" ht="12.75">
      <c r="G275" s="10"/>
      <c r="H275" s="54"/>
      <c r="I275" s="37"/>
      <c r="J275" s="55"/>
      <c r="K275" s="55"/>
      <c r="L275" s="103"/>
      <c r="M275" s="104"/>
      <c r="N275" s="38"/>
      <c r="O275" s="104"/>
      <c r="P275" s="38"/>
      <c r="Q275" s="104"/>
      <c r="R275" s="38"/>
      <c r="S275" s="39"/>
      <c r="T275" s="38"/>
      <c r="V275" s="12"/>
      <c r="W275" s="28"/>
    </row>
    <row r="276" spans="7:23" s="9" customFormat="1" ht="12.75">
      <c r="G276" s="10"/>
      <c r="H276" s="54"/>
      <c r="I276" s="37"/>
      <c r="J276" s="55"/>
      <c r="K276" s="55"/>
      <c r="L276" s="103"/>
      <c r="M276" s="104"/>
      <c r="N276" s="38"/>
      <c r="O276" s="104"/>
      <c r="P276" s="38"/>
      <c r="Q276" s="104"/>
      <c r="R276" s="38"/>
      <c r="S276" s="39"/>
      <c r="T276" s="38"/>
      <c r="V276" s="12"/>
      <c r="W276" s="28"/>
    </row>
    <row r="277" spans="7:23" s="9" customFormat="1" ht="12.75">
      <c r="G277" s="10"/>
      <c r="H277" s="54"/>
      <c r="I277" s="37"/>
      <c r="J277" s="55"/>
      <c r="K277" s="55"/>
      <c r="L277" s="103"/>
      <c r="M277" s="104"/>
      <c r="N277" s="38"/>
      <c r="O277" s="104"/>
      <c r="P277" s="38"/>
      <c r="Q277" s="104"/>
      <c r="R277" s="38"/>
      <c r="S277" s="39"/>
      <c r="T277" s="38"/>
      <c r="V277" s="12"/>
      <c r="W277" s="28"/>
    </row>
    <row r="278" spans="7:23" s="9" customFormat="1" ht="12.75">
      <c r="G278" s="10"/>
      <c r="H278" s="54"/>
      <c r="I278" s="37"/>
      <c r="J278" s="55"/>
      <c r="K278" s="55"/>
      <c r="L278" s="103"/>
      <c r="M278" s="104"/>
      <c r="N278" s="38"/>
      <c r="O278" s="104"/>
      <c r="P278" s="38"/>
      <c r="Q278" s="104"/>
      <c r="R278" s="38"/>
      <c r="S278" s="39"/>
      <c r="T278" s="38"/>
      <c r="V278" s="12"/>
      <c r="W278" s="28"/>
    </row>
    <row r="279" spans="7:23" s="9" customFormat="1" ht="12.75">
      <c r="G279" s="10"/>
      <c r="H279" s="54"/>
      <c r="I279" s="37"/>
      <c r="J279" s="55"/>
      <c r="K279" s="55"/>
      <c r="L279" s="103"/>
      <c r="M279" s="104"/>
      <c r="N279" s="38"/>
      <c r="O279" s="104"/>
      <c r="P279" s="38"/>
      <c r="Q279" s="104"/>
      <c r="R279" s="38"/>
      <c r="S279" s="39"/>
      <c r="T279" s="38"/>
      <c r="V279" s="12"/>
      <c r="W279" s="28"/>
    </row>
  </sheetData>
  <sheetProtection/>
  <mergeCells count="5">
    <mergeCell ref="S2:T2"/>
    <mergeCell ref="M2:R2"/>
    <mergeCell ref="F1:T1"/>
    <mergeCell ref="H2:I2"/>
    <mergeCell ref="J2:K2"/>
  </mergeCells>
  <printOptions/>
  <pageMargins left="0.25" right="0.25" top="0.75" bottom="0.75" header="0.3" footer="0.3"/>
  <pageSetup fitToHeight="0" fitToWidth="1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1:I16384"/>
    </sheetView>
  </sheetViews>
  <sheetFormatPr defaultColWidth="9.140625" defaultRowHeight="12.75"/>
  <cols>
    <col min="1" max="1" width="7.8515625" style="17" customWidth="1"/>
    <col min="2" max="2" width="12.28125" style="18" customWidth="1"/>
    <col min="3" max="3" width="15.28125" style="11" hidden="1" customWidth="1"/>
    <col min="4" max="4" width="21.28125" style="9" hidden="1" customWidth="1"/>
    <col min="5" max="5" width="8.28125" style="9" hidden="1" customWidth="1"/>
    <col min="6" max="6" width="16.28125" style="9" hidden="1" customWidth="1"/>
    <col min="7" max="7" width="8.7109375" style="12" customWidth="1"/>
    <col min="8" max="8" width="9.140625" style="12" customWidth="1"/>
    <col min="9" max="9" width="10.00390625" style="32" customWidth="1"/>
    <col min="10" max="10" width="16.140625" style="26" customWidth="1"/>
    <col min="11" max="11" width="10.140625" style="11" customWidth="1"/>
    <col min="12" max="12" width="10.140625" style="12" customWidth="1"/>
    <col min="13" max="13" width="10.421875" style="21" customWidth="1"/>
    <col min="14" max="14" width="8.57421875" style="12" customWidth="1"/>
    <col min="15" max="15" width="11.00390625" style="21" customWidth="1"/>
    <col min="16" max="16" width="43.8515625" style="110" customWidth="1"/>
    <col min="17" max="16384" width="9.140625" style="110" customWidth="1"/>
  </cols>
  <sheetData>
    <row r="1" spans="1:15" ht="19.5">
      <c r="A1" s="122" t="s">
        <v>139</v>
      </c>
      <c r="B1" s="122"/>
      <c r="C1" s="123"/>
      <c r="D1" s="123"/>
      <c r="E1" s="123"/>
      <c r="F1" s="123"/>
      <c r="G1" s="123"/>
      <c r="H1" s="123"/>
      <c r="I1" s="123"/>
      <c r="J1" s="123"/>
      <c r="K1" s="124"/>
      <c r="L1" s="124"/>
      <c r="M1" s="124"/>
      <c r="N1" s="124"/>
      <c r="O1" s="124"/>
    </row>
    <row r="2" spans="1:15" ht="113.25" customHeight="1">
      <c r="A2" s="127" t="s">
        <v>119</v>
      </c>
      <c r="B2" s="127" t="s">
        <v>69</v>
      </c>
      <c r="C2" s="125" t="s">
        <v>70</v>
      </c>
      <c r="D2" s="126"/>
      <c r="E2" s="126"/>
      <c r="F2" s="126"/>
      <c r="G2" s="126"/>
      <c r="H2" s="126"/>
      <c r="I2" s="125" t="s">
        <v>74</v>
      </c>
      <c r="J2" s="126"/>
      <c r="K2" s="125" t="s">
        <v>72</v>
      </c>
      <c r="L2" s="126"/>
      <c r="M2" s="125" t="s">
        <v>75</v>
      </c>
      <c r="N2" s="129"/>
      <c r="O2" s="129"/>
    </row>
    <row r="3" spans="1:15" ht="81" customHeight="1">
      <c r="A3" s="128"/>
      <c r="B3" s="128"/>
      <c r="C3" s="106" t="s">
        <v>136</v>
      </c>
      <c r="D3" s="106" t="s">
        <v>137</v>
      </c>
      <c r="E3" s="41" t="s">
        <v>138</v>
      </c>
      <c r="F3" s="41" t="s">
        <v>144</v>
      </c>
      <c r="G3" s="107" t="s">
        <v>134</v>
      </c>
      <c r="H3" s="106" t="s">
        <v>118</v>
      </c>
      <c r="I3" s="106" t="s">
        <v>71</v>
      </c>
      <c r="J3" s="108" t="s">
        <v>76</v>
      </c>
      <c r="K3" s="106" t="s">
        <v>73</v>
      </c>
      <c r="L3" s="108" t="s">
        <v>76</v>
      </c>
      <c r="M3" s="109" t="s">
        <v>141</v>
      </c>
      <c r="N3" s="108" t="s">
        <v>76</v>
      </c>
      <c r="O3" s="109" t="s">
        <v>120</v>
      </c>
    </row>
    <row r="4" spans="1:16" ht="69.75" customHeight="1">
      <c r="A4" s="10" t="s">
        <v>100</v>
      </c>
      <c r="B4" s="10" t="s">
        <v>89</v>
      </c>
      <c r="C4" s="11">
        <v>184</v>
      </c>
      <c r="D4" s="9">
        <v>32</v>
      </c>
      <c r="E4" s="11">
        <f>C4+D4</f>
        <v>216</v>
      </c>
      <c r="F4" s="45">
        <v>623</v>
      </c>
      <c r="G4" s="12">
        <f>C4/F4</f>
        <v>0.2953451043338684</v>
      </c>
      <c r="H4" s="12">
        <f aca="true" t="shared" si="0" ref="H4:H15">C4/F4</f>
        <v>0.2953451043338684</v>
      </c>
      <c r="I4" s="43">
        <v>16</v>
      </c>
      <c r="J4" s="44">
        <f>I4/I36</f>
        <v>0.007976071784646061</v>
      </c>
      <c r="K4" s="45">
        <v>14</v>
      </c>
      <c r="L4" s="46">
        <f>K4/K36</f>
        <v>0.00855222968845449</v>
      </c>
      <c r="M4" s="47">
        <v>541.3</v>
      </c>
      <c r="N4" s="46">
        <f>M4/M36</f>
        <v>0.006338196715706408</v>
      </c>
      <c r="O4" s="47">
        <f aca="true" t="shared" si="1" ref="O4:O35">M4/K4</f>
        <v>38.66428571428571</v>
      </c>
      <c r="P4" s="111"/>
    </row>
    <row r="5" spans="1:16" ht="57.75" customHeight="1">
      <c r="A5" s="9" t="s">
        <v>101</v>
      </c>
      <c r="B5" s="18" t="s">
        <v>88</v>
      </c>
      <c r="C5" s="11">
        <v>414</v>
      </c>
      <c r="D5" s="9">
        <v>146</v>
      </c>
      <c r="E5" s="11">
        <f aca="true" t="shared" si="2" ref="E5:E35">C5+D5</f>
        <v>560</v>
      </c>
      <c r="F5" s="45">
        <v>982</v>
      </c>
      <c r="G5" s="12">
        <f>C5/F5</f>
        <v>0.4215885947046843</v>
      </c>
      <c r="H5" s="12">
        <f t="shared" si="0"/>
        <v>0.4215885947046843</v>
      </c>
      <c r="I5" s="43">
        <v>70</v>
      </c>
      <c r="J5" s="44">
        <f>I5/I36</f>
        <v>0.03489531405782652</v>
      </c>
      <c r="K5" s="45">
        <v>56</v>
      </c>
      <c r="L5" s="46">
        <f>K5/K36</f>
        <v>0.03420891875381796</v>
      </c>
      <c r="M5" s="47">
        <v>2081.44</v>
      </c>
      <c r="N5" s="46">
        <f>M5/M36</f>
        <v>0.024372023225457135</v>
      </c>
      <c r="O5" s="47">
        <f t="shared" si="1"/>
        <v>37.16857142857143</v>
      </c>
      <c r="P5" s="111"/>
    </row>
    <row r="6" spans="1:16" ht="31.5" customHeight="1">
      <c r="A6" s="9">
        <v>305</v>
      </c>
      <c r="B6" s="18" t="s">
        <v>49</v>
      </c>
      <c r="C6" s="11">
        <v>262</v>
      </c>
      <c r="D6" s="9">
        <v>81</v>
      </c>
      <c r="E6" s="11">
        <f t="shared" si="2"/>
        <v>343</v>
      </c>
      <c r="F6" s="45">
        <v>841</v>
      </c>
      <c r="G6" s="12">
        <f aca="true" t="shared" si="3" ref="G6:G35">C6/F6</f>
        <v>0.31153388822829964</v>
      </c>
      <c r="H6" s="12">
        <f t="shared" si="0"/>
        <v>0.31153388822829964</v>
      </c>
      <c r="I6" s="43">
        <v>32</v>
      </c>
      <c r="J6" s="44">
        <f>I6/I36</f>
        <v>0.015952143569292122</v>
      </c>
      <c r="K6" s="45">
        <v>27</v>
      </c>
      <c r="L6" s="46">
        <f>K6/K36</f>
        <v>0.016493585827733658</v>
      </c>
      <c r="M6" s="47">
        <v>1104.3500000000001</v>
      </c>
      <c r="N6" s="46">
        <f>M6/M36</f>
        <v>0.012931068802864166</v>
      </c>
      <c r="O6" s="47">
        <f t="shared" si="1"/>
        <v>40.90185185185186</v>
      </c>
      <c r="P6" s="111"/>
    </row>
    <row r="7" spans="1:16" ht="41.25" customHeight="1">
      <c r="A7" s="18" t="s">
        <v>107</v>
      </c>
      <c r="B7" s="18" t="s">
        <v>90</v>
      </c>
      <c r="C7" s="11">
        <v>408</v>
      </c>
      <c r="D7" s="9">
        <v>122</v>
      </c>
      <c r="E7" s="11">
        <f t="shared" si="2"/>
        <v>530</v>
      </c>
      <c r="F7" s="45">
        <v>1538</v>
      </c>
      <c r="G7" s="12">
        <f t="shared" si="3"/>
        <v>0.26527958387516254</v>
      </c>
      <c r="H7" s="12">
        <f t="shared" si="0"/>
        <v>0.26527958387516254</v>
      </c>
      <c r="I7" s="43">
        <v>41</v>
      </c>
      <c r="J7" s="44">
        <f>I7/I36</f>
        <v>0.020438683948155532</v>
      </c>
      <c r="K7" s="45">
        <v>31</v>
      </c>
      <c r="L7" s="46">
        <f>K7/K36</f>
        <v>0.018937080024434942</v>
      </c>
      <c r="M7" s="47">
        <v>1188.08</v>
      </c>
      <c r="N7" s="46">
        <f>M7/M36</f>
        <v>0.013911481163858248</v>
      </c>
      <c r="O7" s="47">
        <f t="shared" si="1"/>
        <v>38.325161290322576</v>
      </c>
      <c r="P7" s="111"/>
    </row>
    <row r="8" spans="1:16" ht="24.75" customHeight="1">
      <c r="A8" s="10" t="s">
        <v>108</v>
      </c>
      <c r="B8" s="10" t="s">
        <v>91</v>
      </c>
      <c r="C8" s="11">
        <v>540</v>
      </c>
      <c r="D8" s="9">
        <v>179</v>
      </c>
      <c r="E8" s="11">
        <f t="shared" si="2"/>
        <v>719</v>
      </c>
      <c r="F8" s="45">
        <v>2831</v>
      </c>
      <c r="G8" s="12">
        <f t="shared" si="3"/>
        <v>0.1907453196750265</v>
      </c>
      <c r="H8" s="12">
        <f t="shared" si="0"/>
        <v>0.1907453196750265</v>
      </c>
      <c r="I8" s="43">
        <v>115</v>
      </c>
      <c r="J8" s="44">
        <f>I8/I36</f>
        <v>0.05732801595214357</v>
      </c>
      <c r="K8" s="45">
        <v>105</v>
      </c>
      <c r="L8" s="46">
        <f>K8/K36</f>
        <v>0.06414172266340867</v>
      </c>
      <c r="M8" s="47">
        <v>4765.07</v>
      </c>
      <c r="N8" s="46">
        <f>M8/M36</f>
        <v>0.05579521711455965</v>
      </c>
      <c r="O8" s="47">
        <f t="shared" si="1"/>
        <v>45.38161904761905</v>
      </c>
      <c r="P8" s="111"/>
    </row>
    <row r="9" spans="1:16" ht="37.5" customHeight="1">
      <c r="A9" s="17" t="s">
        <v>109</v>
      </c>
      <c r="B9" s="18" t="s">
        <v>92</v>
      </c>
      <c r="C9" s="11">
        <v>171</v>
      </c>
      <c r="D9" s="9">
        <v>61</v>
      </c>
      <c r="E9" s="11">
        <f t="shared" si="2"/>
        <v>232</v>
      </c>
      <c r="F9" s="45">
        <v>1145</v>
      </c>
      <c r="G9" s="12">
        <f t="shared" si="3"/>
        <v>0.14934497816593886</v>
      </c>
      <c r="H9" s="12">
        <f t="shared" si="0"/>
        <v>0.14934497816593886</v>
      </c>
      <c r="I9" s="43">
        <v>29</v>
      </c>
      <c r="J9" s="44">
        <f>I9/I36</f>
        <v>0.014456630109670987</v>
      </c>
      <c r="K9" s="45">
        <v>20</v>
      </c>
      <c r="L9" s="46">
        <f>K9/K36</f>
        <v>0.012217470983506415</v>
      </c>
      <c r="M9" s="47">
        <v>723.57</v>
      </c>
      <c r="N9" s="46">
        <f>M9/M36</f>
        <v>0.008472434874531105</v>
      </c>
      <c r="O9" s="47">
        <f t="shared" si="1"/>
        <v>36.1785</v>
      </c>
      <c r="P9" s="111"/>
    </row>
    <row r="10" spans="1:16" ht="33.75" customHeight="1">
      <c r="A10" s="10" t="s">
        <v>64</v>
      </c>
      <c r="B10" s="10" t="s">
        <v>93</v>
      </c>
      <c r="C10" s="11">
        <v>297</v>
      </c>
      <c r="D10" s="9">
        <v>78</v>
      </c>
      <c r="E10" s="11">
        <f t="shared" si="2"/>
        <v>375</v>
      </c>
      <c r="F10" s="45">
        <v>1106</v>
      </c>
      <c r="G10" s="12">
        <f t="shared" si="3"/>
        <v>0.26853526220614826</v>
      </c>
      <c r="H10" s="12">
        <f t="shared" si="0"/>
        <v>0.26853526220614826</v>
      </c>
      <c r="I10" s="43">
        <v>17</v>
      </c>
      <c r="J10" s="44">
        <f>I10/I36</f>
        <v>0.00847457627118644</v>
      </c>
      <c r="K10" s="45">
        <v>13</v>
      </c>
      <c r="L10" s="46">
        <f>K10/K36</f>
        <v>0.00794135613927917</v>
      </c>
      <c r="M10" s="47">
        <v>702.04</v>
      </c>
      <c r="N10" s="46">
        <f>M10/M36</f>
        <v>0.00822033552982547</v>
      </c>
      <c r="O10" s="47">
        <f t="shared" si="1"/>
        <v>54.00307692307692</v>
      </c>
      <c r="P10" s="111"/>
    </row>
    <row r="11" spans="1:16" ht="21" customHeight="1">
      <c r="A11" s="9" t="s">
        <v>110</v>
      </c>
      <c r="B11" s="10" t="s">
        <v>94</v>
      </c>
      <c r="C11" s="11">
        <v>283</v>
      </c>
      <c r="D11" s="9">
        <v>182</v>
      </c>
      <c r="E11" s="11">
        <f t="shared" si="2"/>
        <v>465</v>
      </c>
      <c r="F11" s="45">
        <v>1952</v>
      </c>
      <c r="G11" s="12">
        <f t="shared" si="3"/>
        <v>0.1449795081967213</v>
      </c>
      <c r="H11" s="12">
        <f t="shared" si="0"/>
        <v>0.1449795081967213</v>
      </c>
      <c r="I11" s="43">
        <v>66</v>
      </c>
      <c r="J11" s="44">
        <f>I11/I36</f>
        <v>0.03290129611166501</v>
      </c>
      <c r="K11" s="45">
        <v>44</v>
      </c>
      <c r="L11" s="46">
        <f>K11/K36</f>
        <v>0.02687843616371411</v>
      </c>
      <c r="M11" s="47">
        <v>2091.11</v>
      </c>
      <c r="N11" s="46">
        <f>M11/M36</f>
        <v>0.02448525131014378</v>
      </c>
      <c r="O11" s="47">
        <f t="shared" si="1"/>
        <v>47.52522727272728</v>
      </c>
      <c r="P11" s="111"/>
    </row>
    <row r="12" spans="1:16" ht="24.75" customHeight="1">
      <c r="A12" s="9">
        <v>330</v>
      </c>
      <c r="B12" s="10" t="s">
        <v>50</v>
      </c>
      <c r="C12" s="11">
        <v>280</v>
      </c>
      <c r="D12" s="9">
        <v>88</v>
      </c>
      <c r="E12" s="11">
        <f t="shared" si="2"/>
        <v>368</v>
      </c>
      <c r="F12" s="45">
        <v>2214</v>
      </c>
      <c r="G12" s="12">
        <f t="shared" si="3"/>
        <v>0.12646793134598014</v>
      </c>
      <c r="H12" s="12">
        <f t="shared" si="0"/>
        <v>0.12646793134598014</v>
      </c>
      <c r="I12" s="43">
        <v>40</v>
      </c>
      <c r="J12" s="44">
        <f>I12/I36</f>
        <v>0.019940179461615155</v>
      </c>
      <c r="K12" s="45">
        <v>27</v>
      </c>
      <c r="L12" s="46">
        <f>K12/K36</f>
        <v>0.016493585827733658</v>
      </c>
      <c r="M12" s="47">
        <v>1008.55</v>
      </c>
      <c r="N12" s="46">
        <f>M12/M36</f>
        <v>0.011809326247230184</v>
      </c>
      <c r="O12" s="47">
        <f t="shared" si="1"/>
        <v>37.3537037037037</v>
      </c>
      <c r="P12" s="111"/>
    </row>
    <row r="13" spans="1:16" ht="29.25" customHeight="1">
      <c r="A13" s="10" t="s">
        <v>111</v>
      </c>
      <c r="B13" s="18" t="s">
        <v>95</v>
      </c>
      <c r="C13" s="11">
        <v>571</v>
      </c>
      <c r="D13" s="9">
        <v>165</v>
      </c>
      <c r="E13" s="11">
        <f t="shared" si="2"/>
        <v>736</v>
      </c>
      <c r="F13" s="45">
        <v>3271</v>
      </c>
      <c r="G13" s="12">
        <f t="shared" si="3"/>
        <v>0.17456435340874352</v>
      </c>
      <c r="H13" s="12">
        <f t="shared" si="0"/>
        <v>0.17456435340874352</v>
      </c>
      <c r="I13" s="43">
        <v>54</v>
      </c>
      <c r="J13" s="44">
        <f>I13/I36</f>
        <v>0.026919242273180457</v>
      </c>
      <c r="K13" s="45">
        <v>40</v>
      </c>
      <c r="L13" s="46">
        <f>K13/K36</f>
        <v>0.02443494196701283</v>
      </c>
      <c r="M13" s="47">
        <v>1202.85</v>
      </c>
      <c r="N13" s="46">
        <f>M13/M36</f>
        <v>0.014084426232195553</v>
      </c>
      <c r="O13" s="47">
        <f t="shared" si="1"/>
        <v>30.07125</v>
      </c>
      <c r="P13" s="111"/>
    </row>
    <row r="14" spans="1:16" ht="25.5">
      <c r="A14" s="17" t="s">
        <v>112</v>
      </c>
      <c r="B14" s="18" t="s">
        <v>96</v>
      </c>
      <c r="C14" s="11">
        <v>68</v>
      </c>
      <c r="D14" s="9">
        <v>29</v>
      </c>
      <c r="E14" s="11">
        <f t="shared" si="2"/>
        <v>97</v>
      </c>
      <c r="F14" s="45">
        <v>299</v>
      </c>
      <c r="G14" s="12">
        <f t="shared" si="3"/>
        <v>0.22742474916387959</v>
      </c>
      <c r="H14" s="12">
        <f t="shared" si="0"/>
        <v>0.22742474916387959</v>
      </c>
      <c r="I14" s="43">
        <v>2</v>
      </c>
      <c r="J14" s="44">
        <f>I14/I36</f>
        <v>0.0009970089730807576</v>
      </c>
      <c r="K14" s="45">
        <v>2</v>
      </c>
      <c r="L14" s="46">
        <f>K14/K36</f>
        <v>0.0012217470983506415</v>
      </c>
      <c r="M14" s="47">
        <v>31</v>
      </c>
      <c r="N14" s="46">
        <f>M14/M36</f>
        <v>0.00036298558689617345</v>
      </c>
      <c r="O14" s="47">
        <f t="shared" si="1"/>
        <v>15.5</v>
      </c>
      <c r="P14" s="111"/>
    </row>
    <row r="15" spans="1:16" ht="25.5">
      <c r="A15" s="17">
        <v>336</v>
      </c>
      <c r="B15" s="18" t="s">
        <v>51</v>
      </c>
      <c r="C15" s="11">
        <v>27</v>
      </c>
      <c r="D15" s="9">
        <v>40</v>
      </c>
      <c r="E15" s="11">
        <f t="shared" si="2"/>
        <v>67</v>
      </c>
      <c r="F15" s="45">
        <v>327</v>
      </c>
      <c r="G15" s="12">
        <f t="shared" si="3"/>
        <v>0.08256880733944955</v>
      </c>
      <c r="H15" s="12">
        <f t="shared" si="0"/>
        <v>0.08256880733944955</v>
      </c>
      <c r="I15" s="43">
        <v>3</v>
      </c>
      <c r="J15" s="44">
        <f>I15/I36</f>
        <v>0.0014955134596211367</v>
      </c>
      <c r="K15" s="45">
        <v>3</v>
      </c>
      <c r="L15" s="46">
        <f>K15/K36</f>
        <v>0.0018326206475259622</v>
      </c>
      <c r="M15" s="47">
        <v>224.74</v>
      </c>
      <c r="N15" s="46">
        <f>M15/M36</f>
        <v>0.002631528412872452</v>
      </c>
      <c r="O15" s="47">
        <f t="shared" si="1"/>
        <v>74.91333333333334</v>
      </c>
      <c r="P15" s="111"/>
    </row>
    <row r="16" spans="1:16" ht="38.25">
      <c r="A16" s="17">
        <v>337</v>
      </c>
      <c r="B16" s="10" t="s">
        <v>65</v>
      </c>
      <c r="C16" s="11">
        <v>49</v>
      </c>
      <c r="D16" s="9">
        <v>15</v>
      </c>
      <c r="E16" s="11">
        <f t="shared" si="2"/>
        <v>64</v>
      </c>
      <c r="F16" s="45">
        <v>337</v>
      </c>
      <c r="G16" s="12">
        <f t="shared" si="3"/>
        <v>0.14540059347181009</v>
      </c>
      <c r="H16" s="12">
        <f>E16/F16</f>
        <v>0.18991097922848665</v>
      </c>
      <c r="I16" s="43">
        <v>4</v>
      </c>
      <c r="J16" s="44">
        <f>I16/I36</f>
        <v>0.0019940179461615153</v>
      </c>
      <c r="K16" s="45">
        <v>3</v>
      </c>
      <c r="L16" s="46">
        <f>K16/K36</f>
        <v>0.0018326206475259622</v>
      </c>
      <c r="M16" s="47">
        <v>43.99</v>
      </c>
      <c r="N16" s="46">
        <f>M16/M36</f>
        <v>0.0005150882570181506</v>
      </c>
      <c r="O16" s="47">
        <f t="shared" si="1"/>
        <v>14.663333333333334</v>
      </c>
      <c r="P16" s="111"/>
    </row>
    <row r="17" spans="1:16" ht="53.25" customHeight="1">
      <c r="A17" s="17">
        <v>338</v>
      </c>
      <c r="B17" s="18" t="s">
        <v>52</v>
      </c>
      <c r="C17" s="11">
        <v>599</v>
      </c>
      <c r="D17" s="9">
        <v>186</v>
      </c>
      <c r="E17" s="11">
        <f t="shared" si="2"/>
        <v>785</v>
      </c>
      <c r="F17" s="45">
        <v>3336</v>
      </c>
      <c r="G17" s="12">
        <f t="shared" si="3"/>
        <v>0.17955635491606714</v>
      </c>
      <c r="H17" s="12">
        <f aca="true" t="shared" si="4" ref="H17:H35">E17/F17</f>
        <v>0.2353117505995204</v>
      </c>
      <c r="I17" s="43">
        <v>39</v>
      </c>
      <c r="J17" s="44">
        <f>I17/I36</f>
        <v>0.019441674975074777</v>
      </c>
      <c r="K17" s="45">
        <v>24</v>
      </c>
      <c r="L17" s="46">
        <f>K17/K36</f>
        <v>0.014660965180207697</v>
      </c>
      <c r="M17" s="47">
        <v>785.35</v>
      </c>
      <c r="N17" s="46">
        <f>M17/M36</f>
        <v>0.009195830021577736</v>
      </c>
      <c r="O17" s="47">
        <f t="shared" si="1"/>
        <v>32.72291666666667</v>
      </c>
      <c r="P17" s="111"/>
    </row>
    <row r="18" spans="1:16" ht="25.5">
      <c r="A18" s="9">
        <v>339</v>
      </c>
      <c r="B18" s="18" t="s">
        <v>81</v>
      </c>
      <c r="C18" s="11">
        <v>60</v>
      </c>
      <c r="D18" s="9">
        <v>25</v>
      </c>
      <c r="E18" s="11">
        <f t="shared" si="2"/>
        <v>85</v>
      </c>
      <c r="F18" s="45">
        <v>415</v>
      </c>
      <c r="G18" s="12">
        <f t="shared" si="3"/>
        <v>0.14457831325301204</v>
      </c>
      <c r="H18" s="12">
        <f t="shared" si="4"/>
        <v>0.20481927710843373</v>
      </c>
      <c r="I18" s="43">
        <v>9</v>
      </c>
      <c r="J18" s="44">
        <f>I18/I36</f>
        <v>0.00448654037886341</v>
      </c>
      <c r="K18" s="45">
        <v>7</v>
      </c>
      <c r="L18" s="46">
        <f>K18/K36</f>
        <v>0.004276114844227245</v>
      </c>
      <c r="M18" s="47">
        <v>281.32</v>
      </c>
      <c r="N18" s="46">
        <f>M18/M36</f>
        <v>0.003294035655020371</v>
      </c>
      <c r="O18" s="47">
        <f t="shared" si="1"/>
        <v>40.18857142857143</v>
      </c>
      <c r="P18" s="111"/>
    </row>
    <row r="19" spans="1:16" ht="19.5" customHeight="1">
      <c r="A19" s="9">
        <v>340</v>
      </c>
      <c r="B19" s="10" t="s">
        <v>55</v>
      </c>
      <c r="C19" s="11">
        <v>638</v>
      </c>
      <c r="D19" s="9">
        <v>349</v>
      </c>
      <c r="E19" s="11">
        <f t="shared" si="2"/>
        <v>987</v>
      </c>
      <c r="F19" s="45">
        <v>3284</v>
      </c>
      <c r="G19" s="12">
        <f t="shared" si="3"/>
        <v>0.19427527405602923</v>
      </c>
      <c r="H19" s="12">
        <f t="shared" si="4"/>
        <v>0.30054811205846527</v>
      </c>
      <c r="I19" s="43">
        <v>172</v>
      </c>
      <c r="J19" s="44">
        <f>I19/I36</f>
        <v>0.08574277168494517</v>
      </c>
      <c r="K19" s="45">
        <v>138</v>
      </c>
      <c r="L19" s="46">
        <f>K19/K36</f>
        <v>0.08430054978619425</v>
      </c>
      <c r="M19" s="47">
        <v>7573.8</v>
      </c>
      <c r="N19" s="46">
        <f>M19/M36</f>
        <v>0.08868323348497544</v>
      </c>
      <c r="O19" s="47">
        <f t="shared" si="1"/>
        <v>54.88260869565217</v>
      </c>
      <c r="P19" s="111"/>
    </row>
    <row r="20" spans="1:16" ht="25.5">
      <c r="A20" s="17">
        <v>341</v>
      </c>
      <c r="B20" s="18" t="s">
        <v>82</v>
      </c>
      <c r="C20" s="11">
        <v>525</v>
      </c>
      <c r="D20" s="9">
        <v>240</v>
      </c>
      <c r="E20" s="11">
        <f t="shared" si="2"/>
        <v>765</v>
      </c>
      <c r="F20" s="45">
        <v>2391</v>
      </c>
      <c r="G20" s="12">
        <f t="shared" si="3"/>
        <v>0.21957340025094102</v>
      </c>
      <c r="H20" s="12">
        <f t="shared" si="4"/>
        <v>0.3199498117942284</v>
      </c>
      <c r="I20" s="43">
        <v>106</v>
      </c>
      <c r="J20" s="44">
        <f>I20/I36</f>
        <v>0.05284147557328016</v>
      </c>
      <c r="K20" s="45">
        <v>104</v>
      </c>
      <c r="L20" s="46">
        <f>K20/K36</f>
        <v>0.06353084911423336</v>
      </c>
      <c r="M20" s="47">
        <v>8582.8</v>
      </c>
      <c r="N20" s="46">
        <f>M20/M36</f>
        <v>0.10049782887782184</v>
      </c>
      <c r="O20" s="47">
        <f t="shared" si="1"/>
        <v>82.52692307692307</v>
      </c>
      <c r="P20" s="111"/>
    </row>
    <row r="21" spans="1:15" ht="29.25" customHeight="1">
      <c r="A21" s="10">
        <v>342</v>
      </c>
      <c r="B21" s="18" t="s">
        <v>83</v>
      </c>
      <c r="C21" s="11">
        <v>1848</v>
      </c>
      <c r="D21" s="9">
        <v>782</v>
      </c>
      <c r="E21" s="11">
        <f t="shared" si="2"/>
        <v>2630</v>
      </c>
      <c r="F21" s="45">
        <v>6210</v>
      </c>
      <c r="G21" s="12">
        <f t="shared" si="3"/>
        <v>0.2975845410628019</v>
      </c>
      <c r="H21" s="12">
        <f t="shared" si="4"/>
        <v>0.42351046698872785</v>
      </c>
      <c r="I21" s="43">
        <v>201</v>
      </c>
      <c r="J21" s="44">
        <f>I21/I36</f>
        <v>0.10019940179461616</v>
      </c>
      <c r="K21" s="45">
        <v>164</v>
      </c>
      <c r="L21" s="46">
        <f>K21/K36</f>
        <v>0.1001832620647526</v>
      </c>
      <c r="M21" s="47">
        <v>8827.13</v>
      </c>
      <c r="N21" s="46">
        <f>M21/M36</f>
        <v>0.10335874076318771</v>
      </c>
      <c r="O21" s="47">
        <f t="shared" si="1"/>
        <v>53.82396341463414</v>
      </c>
    </row>
    <row r="22" spans="1:15" ht="21.75" customHeight="1">
      <c r="A22" s="17">
        <v>343</v>
      </c>
      <c r="B22" s="18" t="s">
        <v>84</v>
      </c>
      <c r="C22" s="11">
        <v>608</v>
      </c>
      <c r="D22" s="9">
        <v>447</v>
      </c>
      <c r="E22" s="11">
        <f t="shared" si="2"/>
        <v>1055</v>
      </c>
      <c r="F22" s="45">
        <v>2368</v>
      </c>
      <c r="G22" s="12">
        <f t="shared" si="3"/>
        <v>0.25675675675675674</v>
      </c>
      <c r="H22" s="12">
        <f t="shared" si="4"/>
        <v>0.44552364864864863</v>
      </c>
      <c r="I22" s="43">
        <v>65</v>
      </c>
      <c r="J22" s="44">
        <f>I22/I36</f>
        <v>0.032402791625124626</v>
      </c>
      <c r="K22" s="45">
        <v>50</v>
      </c>
      <c r="L22" s="46">
        <f>K22/K36</f>
        <v>0.030543677458766034</v>
      </c>
      <c r="M22" s="47">
        <v>3535.1000000000004</v>
      </c>
      <c r="N22" s="46">
        <f>M22/M36</f>
        <v>0.041393237039892346</v>
      </c>
      <c r="O22" s="47">
        <f t="shared" si="1"/>
        <v>70.70200000000001</v>
      </c>
    </row>
    <row r="23" spans="1:15" ht="20.25" customHeight="1">
      <c r="A23" s="17">
        <v>344</v>
      </c>
      <c r="B23" s="18" t="s">
        <v>97</v>
      </c>
      <c r="C23" s="11">
        <v>1049</v>
      </c>
      <c r="D23" s="9">
        <v>477</v>
      </c>
      <c r="E23" s="11">
        <f t="shared" si="2"/>
        <v>1526</v>
      </c>
      <c r="F23" s="45">
        <v>3197</v>
      </c>
      <c r="G23" s="12">
        <f t="shared" si="3"/>
        <v>0.3281201126055677</v>
      </c>
      <c r="H23" s="12">
        <f t="shared" si="4"/>
        <v>0.4773224898342196</v>
      </c>
      <c r="I23" s="43">
        <v>101</v>
      </c>
      <c r="J23" s="44">
        <f>I23/I36</f>
        <v>0.050348953140578266</v>
      </c>
      <c r="K23" s="45">
        <v>87</v>
      </c>
      <c r="L23" s="46">
        <f>K23/K36</f>
        <v>0.0531459987782529</v>
      </c>
      <c r="M23" s="47">
        <v>4402.41</v>
      </c>
      <c r="N23" s="46">
        <f>M23/M36</f>
        <v>0.05154875411637364</v>
      </c>
      <c r="O23" s="47">
        <f t="shared" si="1"/>
        <v>50.602413793103445</v>
      </c>
    </row>
    <row r="24" spans="1:15" ht="23.25" customHeight="1">
      <c r="A24" s="17">
        <v>345</v>
      </c>
      <c r="B24" s="18" t="s">
        <v>56</v>
      </c>
      <c r="C24" s="11">
        <v>2152</v>
      </c>
      <c r="D24" s="9">
        <v>1365</v>
      </c>
      <c r="E24" s="11">
        <f t="shared" si="2"/>
        <v>3517</v>
      </c>
      <c r="F24" s="45">
        <v>6605</v>
      </c>
      <c r="G24" s="12">
        <f t="shared" si="3"/>
        <v>0.32581377744133233</v>
      </c>
      <c r="H24" s="12">
        <f t="shared" si="4"/>
        <v>0.5324753974261923</v>
      </c>
      <c r="I24" s="43">
        <v>217</v>
      </c>
      <c r="J24" s="44">
        <f>I24/I36</f>
        <v>0.10817547357926222</v>
      </c>
      <c r="K24" s="45">
        <v>203</v>
      </c>
      <c r="L24" s="46">
        <f>K24/K36</f>
        <v>0.1240073304825901</v>
      </c>
      <c r="M24" s="47">
        <v>11456.430000000002</v>
      </c>
      <c r="N24" s="46">
        <f>M24/M36</f>
        <v>0.1341457731382235</v>
      </c>
      <c r="O24" s="47">
        <f t="shared" si="1"/>
        <v>56.43561576354681</v>
      </c>
    </row>
    <row r="25" spans="1:15" ht="25.5" customHeight="1">
      <c r="A25" s="17">
        <v>346</v>
      </c>
      <c r="B25" s="18" t="s">
        <v>57</v>
      </c>
      <c r="C25" s="11">
        <v>2324</v>
      </c>
      <c r="D25" s="9">
        <v>1116</v>
      </c>
      <c r="E25" s="11">
        <f t="shared" si="2"/>
        <v>3440</v>
      </c>
      <c r="F25" s="45">
        <v>8523</v>
      </c>
      <c r="G25" s="12">
        <f t="shared" si="3"/>
        <v>0.27267394110055143</v>
      </c>
      <c r="H25" s="12">
        <f t="shared" si="4"/>
        <v>0.4036137510266338</v>
      </c>
      <c r="I25" s="43">
        <v>291</v>
      </c>
      <c r="J25" s="44">
        <f>I25/I36</f>
        <v>0.14506480558325024</v>
      </c>
      <c r="K25" s="45">
        <v>261</v>
      </c>
      <c r="L25" s="46">
        <f>K25/K36</f>
        <v>0.1594379963347587</v>
      </c>
      <c r="M25" s="47">
        <v>12339.719999999996</v>
      </c>
      <c r="N25" s="46">
        <f>M25/M36</f>
        <v>0.14448840343014346</v>
      </c>
      <c r="O25" s="47">
        <f t="shared" si="1"/>
        <v>47.278620689655156</v>
      </c>
    </row>
    <row r="26" spans="1:15" ht="28.5" customHeight="1">
      <c r="A26" s="17">
        <v>347</v>
      </c>
      <c r="B26" s="18" t="s">
        <v>85</v>
      </c>
      <c r="C26" s="11">
        <v>644</v>
      </c>
      <c r="D26" s="9">
        <v>411</v>
      </c>
      <c r="E26" s="11">
        <f t="shared" si="2"/>
        <v>1055</v>
      </c>
      <c r="F26" s="45">
        <v>2710</v>
      </c>
      <c r="G26" s="12">
        <f t="shared" si="3"/>
        <v>0.23763837638376384</v>
      </c>
      <c r="H26" s="12">
        <f t="shared" si="4"/>
        <v>0.3892988929889299</v>
      </c>
      <c r="I26" s="43">
        <v>155</v>
      </c>
      <c r="J26" s="44">
        <f>I26/I36</f>
        <v>0.07726819541375872</v>
      </c>
      <c r="K26" s="45">
        <v>76</v>
      </c>
      <c r="L26" s="46">
        <f>K26/K36</f>
        <v>0.046426389737324374</v>
      </c>
      <c r="M26" s="47">
        <v>4656.6</v>
      </c>
      <c r="N26" s="46">
        <f>M26/M36</f>
        <v>0.05452511883679746</v>
      </c>
      <c r="O26" s="47">
        <f t="shared" si="1"/>
        <v>61.271052631578954</v>
      </c>
    </row>
    <row r="27" spans="1:15" ht="42" customHeight="1">
      <c r="A27" s="10" t="s">
        <v>33</v>
      </c>
      <c r="B27" s="18" t="s">
        <v>98</v>
      </c>
      <c r="C27" s="11">
        <v>74</v>
      </c>
      <c r="D27" s="9">
        <v>32</v>
      </c>
      <c r="E27" s="11">
        <f t="shared" si="2"/>
        <v>106</v>
      </c>
      <c r="F27" s="45">
        <v>801</v>
      </c>
      <c r="G27" s="12">
        <f t="shared" si="3"/>
        <v>0.09238451935081149</v>
      </c>
      <c r="H27" s="12">
        <f t="shared" si="4"/>
        <v>0.132334581772784</v>
      </c>
      <c r="I27" s="43">
        <v>15</v>
      </c>
      <c r="J27" s="44">
        <f>I27/I36</f>
        <v>0.007477567298105683</v>
      </c>
      <c r="K27" s="45">
        <v>14</v>
      </c>
      <c r="L27" s="46">
        <f>K27/K36</f>
        <v>0.00855222968845449</v>
      </c>
      <c r="M27" s="47">
        <v>1143.82</v>
      </c>
      <c r="N27" s="46">
        <f>M27/M36</f>
        <v>0.013393231419470356</v>
      </c>
      <c r="O27" s="47">
        <f t="shared" si="1"/>
        <v>81.70142857142856</v>
      </c>
    </row>
    <row r="28" spans="1:15" ht="25.5">
      <c r="A28" s="9" t="s">
        <v>113</v>
      </c>
      <c r="B28" s="10" t="s">
        <v>86</v>
      </c>
      <c r="C28" s="11">
        <v>89</v>
      </c>
      <c r="D28" s="9">
        <v>34</v>
      </c>
      <c r="E28" s="11">
        <f t="shared" si="2"/>
        <v>123</v>
      </c>
      <c r="F28" s="45">
        <v>588</v>
      </c>
      <c r="G28" s="12">
        <f t="shared" si="3"/>
        <v>0.15136054421768708</v>
      </c>
      <c r="H28" s="12">
        <f t="shared" si="4"/>
        <v>0.20918367346938777</v>
      </c>
      <c r="I28" s="43">
        <v>8</v>
      </c>
      <c r="J28" s="44">
        <f>I28/I36</f>
        <v>0.003988035892323031</v>
      </c>
      <c r="K28" s="45">
        <v>7</v>
      </c>
      <c r="L28" s="46">
        <f>K28/K36</f>
        <v>0.004276114844227245</v>
      </c>
      <c r="M28" s="47">
        <v>332.47</v>
      </c>
      <c r="N28" s="46">
        <f>M28/M36</f>
        <v>0.003892961873399058</v>
      </c>
      <c r="O28" s="47">
        <f t="shared" si="1"/>
        <v>47.49571428571429</v>
      </c>
    </row>
    <row r="29" spans="1:15" ht="25.5">
      <c r="A29" s="17" t="s">
        <v>114</v>
      </c>
      <c r="B29" s="18" t="s">
        <v>87</v>
      </c>
      <c r="C29" s="11">
        <v>64</v>
      </c>
      <c r="D29" s="9">
        <v>56</v>
      </c>
      <c r="E29" s="11">
        <f t="shared" si="2"/>
        <v>120</v>
      </c>
      <c r="F29" s="45">
        <v>789</v>
      </c>
      <c r="G29" s="12">
        <f t="shared" si="3"/>
        <v>0.08111533586818757</v>
      </c>
      <c r="H29" s="12">
        <f t="shared" si="4"/>
        <v>0.1520912547528517</v>
      </c>
      <c r="I29" s="43">
        <v>52</v>
      </c>
      <c r="J29" s="44">
        <f>I29/I36</f>
        <v>0.0259222333000997</v>
      </c>
      <c r="K29" s="45">
        <v>47</v>
      </c>
      <c r="L29" s="46">
        <f>K29/K36</f>
        <v>0.028711056811240074</v>
      </c>
      <c r="M29" s="47">
        <v>2554.8</v>
      </c>
      <c r="N29" s="46">
        <f>M29/M36</f>
        <v>0.029914696045236902</v>
      </c>
      <c r="O29" s="47">
        <f t="shared" si="1"/>
        <v>54.357446808510645</v>
      </c>
    </row>
    <row r="30" spans="1:15" ht="38.25">
      <c r="A30" s="17" t="s">
        <v>115</v>
      </c>
      <c r="B30" s="18" t="s">
        <v>99</v>
      </c>
      <c r="C30" s="11">
        <v>316</v>
      </c>
      <c r="D30" s="9">
        <v>63</v>
      </c>
      <c r="E30" s="11">
        <f t="shared" si="2"/>
        <v>379</v>
      </c>
      <c r="F30" s="45">
        <v>1368</v>
      </c>
      <c r="G30" s="12">
        <f t="shared" si="3"/>
        <v>0.2309941520467836</v>
      </c>
      <c r="H30" s="12">
        <f t="shared" si="4"/>
        <v>0.277046783625731</v>
      </c>
      <c r="I30" s="43">
        <v>37</v>
      </c>
      <c r="J30" s="44">
        <f>I30/I36</f>
        <v>0.018444666001994018</v>
      </c>
      <c r="K30" s="45">
        <v>35</v>
      </c>
      <c r="L30" s="46">
        <f>K30/K36</f>
        <v>0.021380574221136223</v>
      </c>
      <c r="M30" s="47">
        <v>1394.18</v>
      </c>
      <c r="N30" s="46">
        <f>M30/M36</f>
        <v>0.01632474985609378</v>
      </c>
      <c r="O30" s="47">
        <f t="shared" si="1"/>
        <v>39.83371428571429</v>
      </c>
    </row>
    <row r="31" spans="1:15" ht="12.75">
      <c r="A31" s="10">
        <v>368</v>
      </c>
      <c r="B31" s="18" t="s">
        <v>59</v>
      </c>
      <c r="C31" s="11">
        <v>34</v>
      </c>
      <c r="D31" s="9">
        <v>11</v>
      </c>
      <c r="E31" s="11">
        <f t="shared" si="2"/>
        <v>45</v>
      </c>
      <c r="F31" s="45">
        <v>135</v>
      </c>
      <c r="G31" s="12">
        <f t="shared" si="3"/>
        <v>0.2518518518518518</v>
      </c>
      <c r="H31" s="12">
        <f t="shared" si="4"/>
        <v>0.3333333333333333</v>
      </c>
      <c r="I31" s="43">
        <v>3</v>
      </c>
      <c r="J31" s="44">
        <f>I31/I36</f>
        <v>0.0014955134596211367</v>
      </c>
      <c r="K31" s="45">
        <v>3</v>
      </c>
      <c r="L31" s="46">
        <f>K31/K36</f>
        <v>0.0018326206475259622</v>
      </c>
      <c r="M31" s="47">
        <v>87.8</v>
      </c>
      <c r="N31" s="46">
        <f>M31/M36</f>
        <v>0.0010280688557898073</v>
      </c>
      <c r="O31" s="47">
        <f t="shared" si="1"/>
        <v>29.266666666666666</v>
      </c>
    </row>
    <row r="32" spans="1:15" ht="38.25">
      <c r="A32" s="9" t="s">
        <v>116</v>
      </c>
      <c r="B32" s="18" t="s">
        <v>60</v>
      </c>
      <c r="C32" s="11">
        <v>71</v>
      </c>
      <c r="D32" s="9">
        <v>23</v>
      </c>
      <c r="E32" s="11">
        <f t="shared" si="2"/>
        <v>94</v>
      </c>
      <c r="F32" s="45">
        <v>896</v>
      </c>
      <c r="G32" s="12">
        <f t="shared" si="3"/>
        <v>0.07924107142857142</v>
      </c>
      <c r="H32" s="12">
        <f t="shared" si="4"/>
        <v>0.10491071428571429</v>
      </c>
      <c r="I32" s="43">
        <v>12</v>
      </c>
      <c r="J32" s="44">
        <f>I32/I36</f>
        <v>0.005982053838484547</v>
      </c>
      <c r="K32" s="45">
        <v>8</v>
      </c>
      <c r="L32" s="46">
        <f>K32/K36</f>
        <v>0.004886988393402566</v>
      </c>
      <c r="M32" s="47">
        <v>440.89</v>
      </c>
      <c r="N32" s="46">
        <f>M32/M36</f>
        <v>0.005162474690537222</v>
      </c>
      <c r="O32" s="47">
        <f t="shared" si="1"/>
        <v>55.11125</v>
      </c>
    </row>
    <row r="33" spans="1:15" ht="12.75">
      <c r="A33" s="10">
        <v>657</v>
      </c>
      <c r="B33" s="18" t="s">
        <v>61</v>
      </c>
      <c r="C33" s="11">
        <v>62</v>
      </c>
      <c r="D33" s="9">
        <v>30</v>
      </c>
      <c r="E33" s="11">
        <f t="shared" si="2"/>
        <v>92</v>
      </c>
      <c r="F33" s="45">
        <v>430</v>
      </c>
      <c r="G33" s="12">
        <f t="shared" si="3"/>
        <v>0.14418604651162792</v>
      </c>
      <c r="H33" s="12">
        <f t="shared" si="4"/>
        <v>0.21395348837209302</v>
      </c>
      <c r="I33" s="43">
        <v>3</v>
      </c>
      <c r="J33" s="44">
        <f>I33/I36</f>
        <v>0.0014955134596211367</v>
      </c>
      <c r="K33" s="45">
        <v>2</v>
      </c>
      <c r="L33" s="46">
        <f>K33/K36</f>
        <v>0.0012217470983506415</v>
      </c>
      <c r="M33" s="47">
        <v>257.94</v>
      </c>
      <c r="N33" s="46">
        <f>M33/M36</f>
        <v>0.0030202742672257735</v>
      </c>
      <c r="O33" s="47">
        <f t="shared" si="1"/>
        <v>128.97</v>
      </c>
    </row>
    <row r="34" spans="1:15" ht="25.5">
      <c r="A34" s="9">
        <v>658</v>
      </c>
      <c r="B34" s="18" t="s">
        <v>62</v>
      </c>
      <c r="C34" s="11">
        <v>798</v>
      </c>
      <c r="D34" s="9">
        <v>299</v>
      </c>
      <c r="E34" s="11">
        <f t="shared" si="2"/>
        <v>1097</v>
      </c>
      <c r="F34" s="45">
        <v>2990</v>
      </c>
      <c r="G34" s="12">
        <f t="shared" si="3"/>
        <v>0.26688963210702343</v>
      </c>
      <c r="H34" s="12">
        <f t="shared" si="4"/>
        <v>0.3668896321070234</v>
      </c>
      <c r="I34" s="43">
        <v>29</v>
      </c>
      <c r="J34" s="44">
        <f>I34/I36</f>
        <v>0.014456630109670987</v>
      </c>
      <c r="K34" s="45">
        <v>20</v>
      </c>
      <c r="L34" s="46">
        <f>K34/K36</f>
        <v>0.012217470983506415</v>
      </c>
      <c r="M34" s="47">
        <v>1009.1899999999999</v>
      </c>
      <c r="N34" s="46">
        <f>M34/M36</f>
        <v>0.011816820143217718</v>
      </c>
      <c r="O34" s="47">
        <f t="shared" si="1"/>
        <v>50.4595</v>
      </c>
    </row>
    <row r="35" spans="1:15" ht="13.5" customHeight="1">
      <c r="A35" s="10">
        <v>659</v>
      </c>
      <c r="B35" s="18" t="s">
        <v>80</v>
      </c>
      <c r="C35" s="11">
        <v>25</v>
      </c>
      <c r="D35" s="9">
        <v>12</v>
      </c>
      <c r="E35" s="11">
        <f t="shared" si="2"/>
        <v>37</v>
      </c>
      <c r="F35" s="112">
        <v>73</v>
      </c>
      <c r="G35" s="12">
        <f t="shared" si="3"/>
        <v>0.3424657534246575</v>
      </c>
      <c r="H35" s="12">
        <f t="shared" si="4"/>
        <v>0.5068493150684932</v>
      </c>
      <c r="I35" s="43">
        <v>2</v>
      </c>
      <c r="J35" s="44">
        <f>I35/I36</f>
        <v>0.0009970089730807576</v>
      </c>
      <c r="K35" s="45">
        <v>2</v>
      </c>
      <c r="L35" s="46">
        <f>K35/K36</f>
        <v>0.0012217470983506415</v>
      </c>
      <c r="M35" s="47">
        <v>33</v>
      </c>
      <c r="N35" s="46">
        <f>M35/M36</f>
        <v>0.0003864040118572169</v>
      </c>
      <c r="O35" s="47">
        <f t="shared" si="1"/>
        <v>16.5</v>
      </c>
    </row>
    <row r="36" spans="1:15" ht="12.75">
      <c r="A36" s="9"/>
      <c r="B36" s="10"/>
      <c r="F36" s="11"/>
      <c r="I36" s="48">
        <f>SUM(I4:I35)</f>
        <v>2006</v>
      </c>
      <c r="J36" s="49"/>
      <c r="K36" s="50">
        <f>SUM(K4:K35)</f>
        <v>1637</v>
      </c>
      <c r="L36" s="46"/>
      <c r="M36" s="42">
        <f>SUM(M4:M35)</f>
        <v>85402.84000000001</v>
      </c>
      <c r="N36" s="46"/>
      <c r="O36" s="47"/>
    </row>
    <row r="37" spans="1:10" ht="12.75">
      <c r="A37" s="9"/>
      <c r="B37" s="10"/>
      <c r="I37" s="22"/>
      <c r="J37" s="25"/>
    </row>
    <row r="38" spans="1:10" ht="12.75">
      <c r="A38" s="9"/>
      <c r="B38" s="10"/>
      <c r="I38" s="22"/>
      <c r="J38" s="25"/>
    </row>
    <row r="39" spans="1:10" ht="12.75">
      <c r="A39" s="9"/>
      <c r="B39" s="10"/>
      <c r="I39" s="22"/>
      <c r="J39" s="25"/>
    </row>
    <row r="40" spans="1:10" ht="12.75">
      <c r="A40" s="9"/>
      <c r="B40" s="10"/>
      <c r="I40" s="22"/>
      <c r="J40" s="25"/>
    </row>
    <row r="41" spans="1:10" ht="12.75">
      <c r="A41" s="9"/>
      <c r="B41" s="10"/>
      <c r="I41" s="22"/>
      <c r="J41" s="25"/>
    </row>
    <row r="42" spans="1:10" ht="12.75">
      <c r="A42" s="9"/>
      <c r="B42" s="10"/>
      <c r="I42" s="22"/>
      <c r="J42" s="25"/>
    </row>
    <row r="43" spans="1:10" ht="12.75">
      <c r="A43" s="9"/>
      <c r="B43" s="10"/>
      <c r="I43" s="22"/>
      <c r="J43" s="25"/>
    </row>
    <row r="44" spans="1:10" ht="12.75">
      <c r="A44" s="9"/>
      <c r="B44" s="10"/>
      <c r="I44" s="22"/>
      <c r="J44" s="25"/>
    </row>
    <row r="45" spans="1:10" ht="12.75">
      <c r="A45" s="9"/>
      <c r="B45" s="10"/>
      <c r="I45" s="22"/>
      <c r="J45" s="25"/>
    </row>
    <row r="46" spans="1:10" ht="12.75">
      <c r="A46" s="9"/>
      <c r="B46" s="10"/>
      <c r="I46" s="22"/>
      <c r="J46" s="25"/>
    </row>
    <row r="47" spans="1:10" ht="12.75">
      <c r="A47" s="9"/>
      <c r="B47" s="10"/>
      <c r="I47" s="22"/>
      <c r="J47" s="25"/>
    </row>
    <row r="48" spans="1:10" ht="12.75">
      <c r="A48" s="9"/>
      <c r="B48" s="10"/>
      <c r="I48" s="22"/>
      <c r="J48" s="25"/>
    </row>
    <row r="49" spans="1:10" ht="12.75">
      <c r="A49" s="9"/>
      <c r="B49" s="10"/>
      <c r="I49" s="22"/>
      <c r="J49" s="25"/>
    </row>
    <row r="50" spans="1:10" ht="12.75">
      <c r="A50" s="9"/>
      <c r="B50" s="10"/>
      <c r="I50" s="22"/>
      <c r="J50" s="25"/>
    </row>
    <row r="51" spans="1:10" ht="12.75">
      <c r="A51" s="9"/>
      <c r="B51" s="10"/>
      <c r="I51" s="22"/>
      <c r="J51" s="25"/>
    </row>
    <row r="52" spans="1:10" ht="12.75">
      <c r="A52" s="9"/>
      <c r="B52" s="10"/>
      <c r="I52" s="22"/>
      <c r="J52" s="25"/>
    </row>
    <row r="53" spans="1:10" ht="12.75">
      <c r="A53" s="9"/>
      <c r="B53" s="10"/>
      <c r="I53" s="22"/>
      <c r="J53" s="25"/>
    </row>
    <row r="54" spans="1:10" ht="12.75">
      <c r="A54" s="9"/>
      <c r="B54" s="10"/>
      <c r="I54" s="22"/>
      <c r="J54" s="25"/>
    </row>
    <row r="55" spans="1:10" ht="12.75">
      <c r="A55" s="9"/>
      <c r="B55" s="10"/>
      <c r="I55" s="22"/>
      <c r="J55" s="25"/>
    </row>
    <row r="56" spans="1:10" ht="12.75">
      <c r="A56" s="9"/>
      <c r="B56" s="10"/>
      <c r="I56" s="22"/>
      <c r="J56" s="25"/>
    </row>
    <row r="57" spans="1:10" ht="12.75">
      <c r="A57" s="9"/>
      <c r="B57" s="10"/>
      <c r="I57" s="22"/>
      <c r="J57" s="25"/>
    </row>
    <row r="58" spans="1:10" ht="12.75">
      <c r="A58" s="9"/>
      <c r="B58" s="10"/>
      <c r="I58" s="22"/>
      <c r="J58" s="25"/>
    </row>
    <row r="59" spans="1:10" ht="12.75">
      <c r="A59" s="9"/>
      <c r="B59" s="10"/>
      <c r="I59" s="22"/>
      <c r="J59" s="25"/>
    </row>
    <row r="60" spans="1:10" ht="12.75">
      <c r="A60" s="9"/>
      <c r="B60" s="10"/>
      <c r="I60" s="22"/>
      <c r="J60" s="25"/>
    </row>
    <row r="61" spans="1:10" ht="12.75">
      <c r="A61" s="9"/>
      <c r="B61" s="10"/>
      <c r="I61" s="22"/>
      <c r="J61" s="25"/>
    </row>
    <row r="62" spans="1:10" ht="12.75">
      <c r="A62" s="9"/>
      <c r="B62" s="10"/>
      <c r="I62" s="22"/>
      <c r="J62" s="25"/>
    </row>
    <row r="63" spans="1:10" ht="12.75">
      <c r="A63" s="9"/>
      <c r="B63" s="10"/>
      <c r="I63" s="22"/>
      <c r="J63" s="25"/>
    </row>
    <row r="64" spans="1:10" ht="12.75">
      <c r="A64" s="9"/>
      <c r="B64" s="10"/>
      <c r="I64" s="22"/>
      <c r="J64" s="25"/>
    </row>
    <row r="65" spans="1:10" ht="12.75">
      <c r="A65" s="9"/>
      <c r="B65" s="10"/>
      <c r="I65" s="22"/>
      <c r="J65" s="25"/>
    </row>
    <row r="66" spans="1:10" ht="12.75">
      <c r="A66" s="9"/>
      <c r="B66" s="10"/>
      <c r="I66" s="22"/>
      <c r="J66" s="25"/>
    </row>
    <row r="67" spans="1:10" ht="12.75">
      <c r="A67" s="9"/>
      <c r="B67" s="10"/>
      <c r="I67" s="22"/>
      <c r="J67" s="25"/>
    </row>
    <row r="68" spans="1:10" ht="12.75">
      <c r="A68" s="9"/>
      <c r="B68" s="10"/>
      <c r="I68" s="22"/>
      <c r="J68" s="25"/>
    </row>
    <row r="69" spans="1:10" ht="12.75">
      <c r="A69" s="9"/>
      <c r="B69" s="10"/>
      <c r="I69" s="22"/>
      <c r="J69" s="25"/>
    </row>
    <row r="70" spans="1:10" ht="12.75">
      <c r="A70" s="9"/>
      <c r="B70" s="10"/>
      <c r="I70" s="22"/>
      <c r="J70" s="25"/>
    </row>
    <row r="71" spans="1:10" ht="12.75">
      <c r="A71" s="9"/>
      <c r="B71" s="10"/>
      <c r="I71" s="22"/>
      <c r="J71" s="25"/>
    </row>
    <row r="72" spans="1:10" ht="12.75">
      <c r="A72" s="9"/>
      <c r="B72" s="10"/>
      <c r="I72" s="22"/>
      <c r="J72" s="25"/>
    </row>
    <row r="73" spans="1:10" ht="12.75">
      <c r="A73" s="9"/>
      <c r="B73" s="10"/>
      <c r="I73" s="22"/>
      <c r="J73" s="25"/>
    </row>
    <row r="74" spans="1:10" ht="12.75">
      <c r="A74" s="9"/>
      <c r="B74" s="10"/>
      <c r="I74" s="22"/>
      <c r="J74" s="25"/>
    </row>
    <row r="75" spans="1:10" ht="12.75">
      <c r="A75" s="9"/>
      <c r="B75" s="10"/>
      <c r="I75" s="22"/>
      <c r="J75" s="25"/>
    </row>
    <row r="76" spans="1:10" ht="12.75">
      <c r="A76" s="9"/>
      <c r="B76" s="10"/>
      <c r="I76" s="22"/>
      <c r="J76" s="25"/>
    </row>
    <row r="77" spans="1:10" ht="12.75">
      <c r="A77" s="9"/>
      <c r="B77" s="10"/>
      <c r="I77" s="22"/>
      <c r="J77" s="25"/>
    </row>
    <row r="78" spans="1:10" ht="12.75">
      <c r="A78" s="9"/>
      <c r="B78" s="10"/>
      <c r="I78" s="22"/>
      <c r="J78" s="25"/>
    </row>
    <row r="79" spans="1:10" ht="12.75">
      <c r="A79" s="9"/>
      <c r="B79" s="10"/>
      <c r="I79" s="22"/>
      <c r="J79" s="25"/>
    </row>
    <row r="80" spans="1:10" ht="12.75">
      <c r="A80" s="9"/>
      <c r="B80" s="10"/>
      <c r="I80" s="22"/>
      <c r="J80" s="25"/>
    </row>
    <row r="81" spans="1:10" ht="12.75">
      <c r="A81" s="9"/>
      <c r="B81" s="10"/>
      <c r="I81" s="22"/>
      <c r="J81" s="25"/>
    </row>
    <row r="82" spans="1:10" ht="12.75">
      <c r="A82" s="9"/>
      <c r="B82" s="10"/>
      <c r="I82" s="22"/>
      <c r="J82" s="25"/>
    </row>
    <row r="83" spans="1:10" ht="12.75">
      <c r="A83" s="9"/>
      <c r="B83" s="10"/>
      <c r="I83" s="22"/>
      <c r="J83" s="25"/>
    </row>
    <row r="84" spans="1:10" ht="12.75">
      <c r="A84" s="9"/>
      <c r="B84" s="10"/>
      <c r="I84" s="22"/>
      <c r="J84" s="25"/>
    </row>
    <row r="85" spans="1:10" ht="12.75">
      <c r="A85" s="9"/>
      <c r="B85" s="10"/>
      <c r="I85" s="22"/>
      <c r="J85" s="25"/>
    </row>
    <row r="86" spans="1:10" ht="12.75">
      <c r="A86" s="9"/>
      <c r="B86" s="10"/>
      <c r="I86" s="22"/>
      <c r="J86" s="25"/>
    </row>
    <row r="87" spans="1:10" ht="12.75">
      <c r="A87" s="9"/>
      <c r="B87" s="10"/>
      <c r="I87" s="22"/>
      <c r="J87" s="25"/>
    </row>
    <row r="88" spans="1:10" ht="12.75">
      <c r="A88" s="9"/>
      <c r="B88" s="10"/>
      <c r="I88" s="22"/>
      <c r="J88" s="25"/>
    </row>
    <row r="89" spans="1:10" ht="12.75">
      <c r="A89" s="9"/>
      <c r="B89" s="10"/>
      <c r="I89" s="22"/>
      <c r="J89" s="25"/>
    </row>
    <row r="90" spans="1:10" ht="12.75">
      <c r="A90" s="9"/>
      <c r="B90" s="10"/>
      <c r="I90" s="22"/>
      <c r="J90" s="25"/>
    </row>
    <row r="91" spans="1:10" ht="12.75">
      <c r="A91" s="9"/>
      <c r="B91" s="10"/>
      <c r="I91" s="22"/>
      <c r="J91" s="25"/>
    </row>
    <row r="92" spans="1:10" ht="12.75">
      <c r="A92" s="9"/>
      <c r="B92" s="10"/>
      <c r="I92" s="22"/>
      <c r="J92" s="25"/>
    </row>
    <row r="93" spans="1:10" ht="12.75">
      <c r="A93" s="9"/>
      <c r="B93" s="10"/>
      <c r="I93" s="22"/>
      <c r="J93" s="25"/>
    </row>
    <row r="94" spans="1:10" ht="12.75">
      <c r="A94" s="9"/>
      <c r="B94" s="10"/>
      <c r="I94" s="22"/>
      <c r="J94" s="25"/>
    </row>
    <row r="95" spans="1:10" ht="12.75">
      <c r="A95" s="9"/>
      <c r="B95" s="10"/>
      <c r="I95" s="22"/>
      <c r="J95" s="25"/>
    </row>
    <row r="96" spans="1:10" ht="12.75">
      <c r="A96" s="9"/>
      <c r="B96" s="10"/>
      <c r="I96" s="22"/>
      <c r="J96" s="25"/>
    </row>
    <row r="97" spans="1:10" ht="12.75">
      <c r="A97" s="9"/>
      <c r="B97" s="10"/>
      <c r="I97" s="22"/>
      <c r="J97" s="25"/>
    </row>
    <row r="98" spans="1:10" ht="12.75">
      <c r="A98" s="9"/>
      <c r="B98" s="10"/>
      <c r="I98" s="22"/>
      <c r="J98" s="25"/>
    </row>
    <row r="99" spans="1:10" ht="12.75">
      <c r="A99" s="9"/>
      <c r="B99" s="10"/>
      <c r="I99" s="22"/>
      <c r="J99" s="25"/>
    </row>
    <row r="100" spans="1:10" ht="12.75">
      <c r="A100" s="9"/>
      <c r="B100" s="10"/>
      <c r="I100" s="22"/>
      <c r="J100" s="25"/>
    </row>
    <row r="101" spans="1:10" ht="12.75">
      <c r="A101" s="9"/>
      <c r="B101" s="10"/>
      <c r="I101" s="22"/>
      <c r="J101" s="25"/>
    </row>
    <row r="102" spans="1:10" ht="12.75">
      <c r="A102" s="9"/>
      <c r="B102" s="10"/>
      <c r="I102" s="22"/>
      <c r="J102" s="25"/>
    </row>
    <row r="103" spans="1:10" ht="12.75">
      <c r="A103" s="9"/>
      <c r="B103" s="10"/>
      <c r="I103" s="22"/>
      <c r="J103" s="25"/>
    </row>
    <row r="104" spans="1:10" ht="12.75">
      <c r="A104" s="9"/>
      <c r="B104" s="10"/>
      <c r="I104" s="22"/>
      <c r="J104" s="25"/>
    </row>
    <row r="105" spans="1:10" ht="12.75">
      <c r="A105" s="9"/>
      <c r="B105" s="10"/>
      <c r="I105" s="22"/>
      <c r="J105" s="25"/>
    </row>
    <row r="106" spans="1:10" ht="12.75">
      <c r="A106" s="9"/>
      <c r="B106" s="10"/>
      <c r="I106" s="22"/>
      <c r="J106" s="25"/>
    </row>
    <row r="107" spans="1:10" ht="12.75">
      <c r="A107" s="9"/>
      <c r="B107" s="10"/>
      <c r="I107" s="22"/>
      <c r="J107" s="25"/>
    </row>
    <row r="108" spans="1:10" ht="12.75">
      <c r="A108" s="9"/>
      <c r="B108" s="10"/>
      <c r="I108" s="22"/>
      <c r="J108" s="25"/>
    </row>
    <row r="109" spans="1:10" ht="12.75">
      <c r="A109" s="9"/>
      <c r="B109" s="10"/>
      <c r="I109" s="22"/>
      <c r="J109" s="25"/>
    </row>
    <row r="110" spans="1:10" ht="12.75">
      <c r="A110" s="9"/>
      <c r="B110" s="10"/>
      <c r="I110" s="22"/>
      <c r="J110" s="25"/>
    </row>
    <row r="111" spans="1:10" ht="12.75">
      <c r="A111" s="9"/>
      <c r="B111" s="10"/>
      <c r="I111" s="22"/>
      <c r="J111" s="25"/>
    </row>
    <row r="112" spans="1:10" ht="12.75">
      <c r="A112" s="9"/>
      <c r="B112" s="10"/>
      <c r="I112" s="22"/>
      <c r="J112" s="25"/>
    </row>
    <row r="113" spans="1:10" ht="12.75">
      <c r="A113" s="9"/>
      <c r="B113" s="10"/>
      <c r="I113" s="22"/>
      <c r="J113" s="25"/>
    </row>
    <row r="114" spans="1:10" ht="12.75">
      <c r="A114" s="9"/>
      <c r="B114" s="10"/>
      <c r="I114" s="22"/>
      <c r="J114" s="25"/>
    </row>
    <row r="115" spans="1:10" ht="12.75">
      <c r="A115" s="9"/>
      <c r="B115" s="10"/>
      <c r="I115" s="22"/>
      <c r="J115" s="25"/>
    </row>
    <row r="116" spans="1:10" ht="12.75">
      <c r="A116" s="9"/>
      <c r="B116" s="10"/>
      <c r="I116" s="22"/>
      <c r="J116" s="25"/>
    </row>
    <row r="117" spans="1:10" ht="12.75">
      <c r="A117" s="9"/>
      <c r="B117" s="10"/>
      <c r="I117" s="22"/>
      <c r="J117" s="25"/>
    </row>
    <row r="118" spans="1:10" ht="12.75">
      <c r="A118" s="9"/>
      <c r="B118" s="10"/>
      <c r="I118" s="22"/>
      <c r="J118" s="25"/>
    </row>
    <row r="119" spans="1:10" ht="12.75">
      <c r="A119" s="9"/>
      <c r="B119" s="10"/>
      <c r="I119" s="22"/>
      <c r="J119" s="25"/>
    </row>
    <row r="120" spans="1:10" ht="12.75">
      <c r="A120" s="9"/>
      <c r="B120" s="10"/>
      <c r="I120" s="22"/>
      <c r="J120" s="25"/>
    </row>
    <row r="121" spans="1:10" ht="12.75">
      <c r="A121" s="9"/>
      <c r="B121" s="10"/>
      <c r="I121" s="22"/>
      <c r="J121" s="25"/>
    </row>
    <row r="122" spans="1:10" ht="12.75">
      <c r="A122" s="9"/>
      <c r="B122" s="10"/>
      <c r="I122" s="22"/>
      <c r="J122" s="25"/>
    </row>
    <row r="123" spans="1:10" ht="12.75">
      <c r="A123" s="9"/>
      <c r="B123" s="10"/>
      <c r="I123" s="22"/>
      <c r="J123" s="25"/>
    </row>
    <row r="124" spans="1:10" ht="12.75">
      <c r="A124" s="9"/>
      <c r="B124" s="10"/>
      <c r="I124" s="22"/>
      <c r="J124" s="25"/>
    </row>
    <row r="125" spans="1:10" ht="12.75">
      <c r="A125" s="9"/>
      <c r="B125" s="10"/>
      <c r="I125" s="22"/>
      <c r="J125" s="25"/>
    </row>
    <row r="126" spans="1:10" ht="12.75">
      <c r="A126" s="9"/>
      <c r="B126" s="10"/>
      <c r="I126" s="22"/>
      <c r="J126" s="25"/>
    </row>
    <row r="127" spans="1:10" ht="12.75">
      <c r="A127" s="9"/>
      <c r="B127" s="10"/>
      <c r="I127" s="22"/>
      <c r="J127" s="25"/>
    </row>
    <row r="128" spans="1:10" ht="12.75">
      <c r="A128" s="9"/>
      <c r="B128" s="10"/>
      <c r="I128" s="22"/>
      <c r="J128" s="25"/>
    </row>
    <row r="129" spans="1:10" ht="12.75">
      <c r="A129" s="9"/>
      <c r="B129" s="10"/>
      <c r="I129" s="22"/>
      <c r="J129" s="25"/>
    </row>
    <row r="130" spans="1:10" ht="12.75">
      <c r="A130" s="9"/>
      <c r="B130" s="10"/>
      <c r="I130" s="22"/>
      <c r="J130" s="25"/>
    </row>
    <row r="131" spans="1:10" ht="12.75">
      <c r="A131" s="9"/>
      <c r="B131" s="10"/>
      <c r="I131" s="22"/>
      <c r="J131" s="25"/>
    </row>
    <row r="132" spans="1:10" ht="12.75">
      <c r="A132" s="9"/>
      <c r="B132" s="10"/>
      <c r="I132" s="22"/>
      <c r="J132" s="25"/>
    </row>
    <row r="133" spans="1:10" ht="12.75">
      <c r="A133" s="9"/>
      <c r="B133" s="10"/>
      <c r="I133" s="22"/>
      <c r="J133" s="25"/>
    </row>
    <row r="134" spans="1:10" ht="12.75">
      <c r="A134" s="9"/>
      <c r="B134" s="10"/>
      <c r="I134" s="22"/>
      <c r="J134" s="25"/>
    </row>
    <row r="135" spans="1:10" ht="12.75">
      <c r="A135" s="9"/>
      <c r="B135" s="10"/>
      <c r="I135" s="22"/>
      <c r="J135" s="25"/>
    </row>
    <row r="136" spans="1:10" ht="12.75">
      <c r="A136" s="9"/>
      <c r="B136" s="10"/>
      <c r="I136" s="22"/>
      <c r="J136" s="25"/>
    </row>
    <row r="137" spans="1:2" ht="12.75">
      <c r="A137" s="9"/>
      <c r="B137" s="10"/>
    </row>
    <row r="138" spans="1:2" ht="12.75">
      <c r="A138" s="9"/>
      <c r="B138" s="10"/>
    </row>
    <row r="139" spans="1:2" ht="12.75">
      <c r="A139" s="9"/>
      <c r="B139" s="10"/>
    </row>
    <row r="140" spans="1:2" ht="12.75">
      <c r="A140" s="9"/>
      <c r="B140" s="10"/>
    </row>
    <row r="141" spans="1:2" ht="12.75">
      <c r="A141" s="9"/>
      <c r="B141" s="10"/>
    </row>
    <row r="142" spans="1:2" ht="12.75">
      <c r="A142" s="9"/>
      <c r="B142" s="10"/>
    </row>
    <row r="143" spans="1:2" ht="12.75">
      <c r="A143" s="9"/>
      <c r="B143" s="10"/>
    </row>
    <row r="144" spans="1:2" ht="12.75">
      <c r="A144" s="9"/>
      <c r="B144" s="10"/>
    </row>
    <row r="145" spans="1:2" ht="12.75">
      <c r="A145" s="9"/>
      <c r="B145" s="10"/>
    </row>
    <row r="146" spans="1:2" ht="12.75">
      <c r="A146" s="9"/>
      <c r="B146" s="10"/>
    </row>
    <row r="147" spans="1:2" ht="12.75">
      <c r="A147" s="9"/>
      <c r="B147" s="10"/>
    </row>
    <row r="148" spans="1:2" ht="12.75">
      <c r="A148" s="9"/>
      <c r="B148" s="10"/>
    </row>
    <row r="149" spans="1:2" ht="12.75">
      <c r="A149" s="9"/>
      <c r="B149" s="10"/>
    </row>
    <row r="150" spans="1:2" ht="12.75">
      <c r="A150" s="9"/>
      <c r="B150" s="10"/>
    </row>
    <row r="151" spans="1:2" ht="12.75">
      <c r="A151" s="9"/>
      <c r="B151" s="10"/>
    </row>
    <row r="152" spans="1:2" ht="12.75">
      <c r="A152" s="9"/>
      <c r="B152" s="10"/>
    </row>
    <row r="153" spans="1:2" ht="12.75">
      <c r="A153" s="9"/>
      <c r="B153" s="10"/>
    </row>
    <row r="154" spans="1:2" ht="12.75">
      <c r="A154" s="9"/>
      <c r="B154" s="10"/>
    </row>
    <row r="155" spans="1:2" ht="12.75">
      <c r="A155" s="9"/>
      <c r="B155" s="10"/>
    </row>
    <row r="156" spans="1:2" ht="12.75">
      <c r="A156" s="9"/>
      <c r="B156" s="10"/>
    </row>
    <row r="157" spans="1:2" ht="12.75">
      <c r="A157" s="9"/>
      <c r="B157" s="10"/>
    </row>
    <row r="158" spans="1:2" ht="12.75">
      <c r="A158" s="9"/>
      <c r="B158" s="10"/>
    </row>
    <row r="159" spans="1:2" ht="12.75">
      <c r="A159" s="9"/>
      <c r="B159" s="10"/>
    </row>
    <row r="160" spans="1:2" ht="12.75">
      <c r="A160" s="9"/>
      <c r="B160" s="10"/>
    </row>
    <row r="161" spans="1:2" ht="12.75">
      <c r="A161" s="9"/>
      <c r="B161" s="10"/>
    </row>
    <row r="162" spans="1:2" ht="12.75">
      <c r="A162" s="9"/>
      <c r="B162" s="10"/>
    </row>
    <row r="163" spans="1:2" ht="12.75">
      <c r="A163" s="9"/>
      <c r="B163" s="10"/>
    </row>
    <row r="164" spans="1:2" ht="12.75">
      <c r="A164" s="9"/>
      <c r="B164" s="10"/>
    </row>
    <row r="165" spans="1:2" ht="12.75">
      <c r="A165" s="9"/>
      <c r="B165" s="10"/>
    </row>
    <row r="166" spans="1:2" ht="12.75">
      <c r="A166" s="9"/>
      <c r="B166" s="10"/>
    </row>
    <row r="167" spans="1:2" ht="12.75">
      <c r="A167" s="9"/>
      <c r="B167" s="10"/>
    </row>
    <row r="168" spans="1:2" ht="12.75">
      <c r="A168" s="9"/>
      <c r="B168" s="10"/>
    </row>
    <row r="169" spans="1:2" ht="12.75">
      <c r="A169" s="9"/>
      <c r="B169" s="10"/>
    </row>
    <row r="170" spans="1:2" ht="12.75">
      <c r="A170" s="9"/>
      <c r="B170" s="10"/>
    </row>
    <row r="171" spans="1:2" ht="12.75">
      <c r="A171" s="9"/>
      <c r="B171" s="10"/>
    </row>
    <row r="172" spans="1:2" ht="12.75">
      <c r="A172" s="9"/>
      <c r="B172" s="10"/>
    </row>
    <row r="173" spans="1:2" ht="12.75">
      <c r="A173" s="9"/>
      <c r="B173" s="10"/>
    </row>
    <row r="174" spans="1:2" ht="12.75">
      <c r="A174" s="9"/>
      <c r="B174" s="10"/>
    </row>
    <row r="175" spans="1:2" ht="12.75">
      <c r="A175" s="9"/>
      <c r="B175" s="10"/>
    </row>
    <row r="176" spans="1:2" ht="12.75">
      <c r="A176" s="9"/>
      <c r="B176" s="10"/>
    </row>
    <row r="177" spans="1:2" ht="12.75">
      <c r="A177" s="9"/>
      <c r="B177" s="10"/>
    </row>
    <row r="178" spans="1:2" ht="12.75">
      <c r="A178" s="9"/>
      <c r="B178" s="10"/>
    </row>
    <row r="179" spans="1:2" ht="12.75">
      <c r="A179" s="9"/>
      <c r="B179" s="10"/>
    </row>
    <row r="180" spans="1:2" ht="12.75">
      <c r="A180" s="9"/>
      <c r="B180" s="10"/>
    </row>
    <row r="181" spans="1:2" ht="12.75">
      <c r="A181" s="9"/>
      <c r="B181" s="10"/>
    </row>
    <row r="182" spans="1:2" ht="12.75">
      <c r="A182" s="9"/>
      <c r="B182" s="10"/>
    </row>
    <row r="183" spans="1:2" ht="12.75">
      <c r="A183" s="9"/>
      <c r="B183" s="10"/>
    </row>
    <row r="184" spans="1:2" ht="12.75">
      <c r="A184" s="9"/>
      <c r="B184" s="10"/>
    </row>
    <row r="185" spans="1:2" ht="12.75">
      <c r="A185" s="9"/>
      <c r="B185" s="10"/>
    </row>
    <row r="186" spans="1:2" ht="12.75">
      <c r="A186" s="9"/>
      <c r="B186" s="10"/>
    </row>
    <row r="187" spans="1:2" ht="12.75">
      <c r="A187" s="9"/>
      <c r="B187" s="10"/>
    </row>
    <row r="188" spans="1:2" ht="12.75">
      <c r="A188" s="9"/>
      <c r="B188" s="10"/>
    </row>
    <row r="189" spans="1:2" ht="12.75">
      <c r="A189" s="9"/>
      <c r="B189" s="10"/>
    </row>
    <row r="190" spans="1:2" ht="12.75">
      <c r="A190" s="9"/>
      <c r="B190" s="10"/>
    </row>
    <row r="191" spans="1:2" ht="12.75">
      <c r="A191" s="9"/>
      <c r="B191" s="10"/>
    </row>
    <row r="192" spans="1:2" ht="12.75">
      <c r="A192" s="9"/>
      <c r="B192" s="10"/>
    </row>
    <row r="193" spans="1:2" ht="12.75">
      <c r="A193" s="9"/>
      <c r="B193" s="10"/>
    </row>
    <row r="194" spans="1:2" ht="12.75">
      <c r="A194" s="9"/>
      <c r="B194" s="10"/>
    </row>
    <row r="195" spans="1:2" ht="12.75">
      <c r="A195" s="9"/>
      <c r="B195" s="10"/>
    </row>
    <row r="196" spans="1:2" ht="12.75">
      <c r="A196" s="9"/>
      <c r="B196" s="10"/>
    </row>
    <row r="197" spans="1:2" ht="12.75">
      <c r="A197" s="9"/>
      <c r="B197" s="10"/>
    </row>
    <row r="198" spans="1:2" ht="12.75">
      <c r="A198" s="9"/>
      <c r="B198" s="10"/>
    </row>
    <row r="199" spans="1:2" ht="12.75">
      <c r="A199" s="9"/>
      <c r="B199" s="10"/>
    </row>
    <row r="200" spans="1:2" ht="12.75">
      <c r="A200" s="9"/>
      <c r="B200" s="10"/>
    </row>
    <row r="201" spans="1:2" ht="12.75">
      <c r="A201" s="9"/>
      <c r="B201" s="10"/>
    </row>
    <row r="202" spans="1:2" ht="12.75">
      <c r="A202" s="9"/>
      <c r="B202" s="10"/>
    </row>
    <row r="203" spans="1:2" ht="12.75">
      <c r="A203" s="9"/>
      <c r="B203" s="10"/>
    </row>
    <row r="204" spans="1:2" ht="12.75">
      <c r="A204" s="9"/>
      <c r="B204" s="10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  <row r="225" spans="1:2" ht="12.75">
      <c r="A225" s="9"/>
      <c r="B225" s="10"/>
    </row>
    <row r="226" spans="1:2" ht="12.75">
      <c r="A226" s="9"/>
      <c r="B226" s="10"/>
    </row>
    <row r="227" spans="1:2" ht="12.75">
      <c r="A227" s="9"/>
      <c r="B227" s="10"/>
    </row>
    <row r="228" spans="1:2" ht="12.75">
      <c r="A228" s="9"/>
      <c r="B228" s="10"/>
    </row>
    <row r="229" spans="1:2" ht="12.75">
      <c r="A229" s="9"/>
      <c r="B229" s="10"/>
    </row>
    <row r="230" spans="1:2" ht="12.75">
      <c r="A230" s="9"/>
      <c r="B230" s="10"/>
    </row>
    <row r="231" spans="1:2" ht="12.75">
      <c r="A231" s="9"/>
      <c r="B231" s="10"/>
    </row>
    <row r="232" spans="1:2" ht="12.75">
      <c r="A232" s="9"/>
      <c r="B232" s="10"/>
    </row>
    <row r="233" spans="1:2" ht="12.75">
      <c r="A233" s="9"/>
      <c r="B233" s="10"/>
    </row>
    <row r="234" spans="1:2" ht="12.75">
      <c r="A234" s="9"/>
      <c r="B234" s="10"/>
    </row>
    <row r="235" spans="1:2" ht="12.75">
      <c r="A235" s="9"/>
      <c r="B235" s="10"/>
    </row>
    <row r="236" spans="1:2" ht="12.75">
      <c r="A236" s="9"/>
      <c r="B236" s="10"/>
    </row>
    <row r="237" spans="1:2" ht="12.75">
      <c r="A237" s="9"/>
      <c r="B237" s="10"/>
    </row>
    <row r="238" spans="1:2" ht="12.75">
      <c r="A238" s="9"/>
      <c r="B238" s="10"/>
    </row>
    <row r="239" spans="1:2" ht="12.75">
      <c r="A239" s="9"/>
      <c r="B239" s="10"/>
    </row>
    <row r="240" spans="1:2" ht="12.75">
      <c r="A240" s="9"/>
      <c r="B240" s="10"/>
    </row>
  </sheetData>
  <sheetProtection/>
  <mergeCells count="7">
    <mergeCell ref="A1:O1"/>
    <mergeCell ref="C2:H2"/>
    <mergeCell ref="I2:J2"/>
    <mergeCell ref="A2:A3"/>
    <mergeCell ref="B2:B3"/>
    <mergeCell ref="K2:L2"/>
    <mergeCell ref="M2:O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Z1" sqref="Z1:Z16384"/>
    </sheetView>
  </sheetViews>
  <sheetFormatPr defaultColWidth="9.140625" defaultRowHeight="12.75"/>
  <cols>
    <col min="1" max="1" width="10.421875" style="9" customWidth="1"/>
    <col min="2" max="2" width="13.7109375" style="10" customWidth="1"/>
    <col min="3" max="3" width="16.00390625" style="1" hidden="1" customWidth="1"/>
    <col min="4" max="4" width="9.8515625" style="1" hidden="1" customWidth="1"/>
    <col min="5" max="5" width="11.57421875" style="3" customWidth="1"/>
    <col min="6" max="6" width="9.8515625" style="1" hidden="1" customWidth="1"/>
    <col min="7" max="7" width="9.421875" style="3" customWidth="1"/>
    <col min="8" max="8" width="9.421875" style="24" hidden="1" customWidth="1"/>
    <col min="9" max="9" width="9.8515625" style="3" customWidth="1"/>
    <col min="10" max="10" width="9.8515625" style="1" hidden="1" customWidth="1"/>
    <col min="11" max="11" width="9.8515625" style="3" customWidth="1"/>
    <col min="12" max="12" width="8.8515625" style="1" hidden="1" customWidth="1"/>
    <col min="13" max="13" width="12.140625" style="3" customWidth="1"/>
    <col min="14" max="14" width="9.8515625" style="1" hidden="1" customWidth="1"/>
    <col min="15" max="15" width="9.421875" style="3" customWidth="1"/>
    <col min="16" max="16" width="9.421875" style="24" hidden="1" customWidth="1"/>
    <col min="17" max="17" width="9.8515625" style="3" customWidth="1"/>
    <col min="18" max="18" width="9.8515625" style="1" hidden="1" customWidth="1"/>
    <col min="19" max="19" width="9.8515625" style="3" customWidth="1"/>
    <col min="20" max="20" width="16.00390625" style="3" hidden="1" customWidth="1"/>
    <col min="21" max="21" width="8.8515625" style="3" customWidth="1"/>
    <col min="22" max="22" width="12.140625" style="5" hidden="1" customWidth="1"/>
    <col min="23" max="23" width="9.57421875" style="5" customWidth="1"/>
    <col min="24" max="24" width="9.7109375" style="5" hidden="1" customWidth="1"/>
    <col min="25" max="25" width="8.140625" style="5" customWidth="1"/>
    <col min="26" max="26" width="10.421875" style="5" hidden="1" customWidth="1"/>
    <col min="27" max="27" width="9.421875" style="5" customWidth="1"/>
    <col min="28" max="29" width="13.421875" style="87" customWidth="1"/>
    <col min="30" max="16384" width="9.140625" style="83" customWidth="1"/>
  </cols>
  <sheetData>
    <row r="1" spans="1:29" ht="19.5">
      <c r="A1" s="30" t="s">
        <v>153</v>
      </c>
      <c r="B1" s="30"/>
      <c r="C1" s="77"/>
      <c r="D1" s="77"/>
      <c r="E1" s="77"/>
      <c r="F1" s="77"/>
      <c r="G1" s="77"/>
      <c r="H1" s="77"/>
      <c r="I1" s="77"/>
      <c r="J1" s="77"/>
      <c r="K1" s="77"/>
      <c r="L1" s="78"/>
      <c r="M1" s="77"/>
      <c r="N1" s="77"/>
      <c r="O1" s="77"/>
      <c r="P1" s="77"/>
      <c r="Q1" s="77"/>
      <c r="R1" s="77"/>
      <c r="S1" s="79"/>
      <c r="T1" s="79"/>
      <c r="U1" s="79"/>
      <c r="V1" s="80"/>
      <c r="W1" s="79"/>
      <c r="X1" s="79"/>
      <c r="Y1" s="81"/>
      <c r="Z1" s="82"/>
      <c r="AA1" s="81"/>
      <c r="AB1" s="83"/>
      <c r="AC1" s="83"/>
    </row>
    <row r="2" spans="1:29" ht="72" customHeight="1">
      <c r="A2" s="31" t="s">
        <v>119</v>
      </c>
      <c r="B2" s="31" t="s">
        <v>69</v>
      </c>
      <c r="C2" s="84"/>
      <c r="D2" s="84"/>
      <c r="E2" s="130" t="s">
        <v>106</v>
      </c>
      <c r="F2" s="131"/>
      <c r="G2" s="131"/>
      <c r="H2" s="131"/>
      <c r="I2" s="131"/>
      <c r="J2" s="131"/>
      <c r="K2" s="133"/>
      <c r="L2" s="130" t="s">
        <v>159</v>
      </c>
      <c r="M2" s="131"/>
      <c r="N2" s="131"/>
      <c r="O2" s="131"/>
      <c r="P2" s="131"/>
      <c r="Q2" s="131"/>
      <c r="R2" s="132"/>
      <c r="S2" s="133"/>
      <c r="T2" s="130" t="s">
        <v>133</v>
      </c>
      <c r="U2" s="131"/>
      <c r="V2" s="131"/>
      <c r="W2" s="131"/>
      <c r="X2" s="131"/>
      <c r="Y2" s="131"/>
      <c r="Z2" s="132"/>
      <c r="AA2" s="133"/>
      <c r="AB2" s="84"/>
      <c r="AC2" s="84"/>
    </row>
    <row r="3" spans="1:27" ht="78" customHeight="1">
      <c r="A3" s="31"/>
      <c r="B3" s="31"/>
      <c r="C3" s="85" t="s">
        <v>152</v>
      </c>
      <c r="D3" s="85" t="s">
        <v>151</v>
      </c>
      <c r="E3" s="86" t="s">
        <v>102</v>
      </c>
      <c r="F3" s="86" t="s">
        <v>129</v>
      </c>
      <c r="G3" s="92" t="s">
        <v>103</v>
      </c>
      <c r="H3" s="113" t="s">
        <v>145</v>
      </c>
      <c r="I3" s="92" t="s">
        <v>104</v>
      </c>
      <c r="J3" s="113" t="s">
        <v>146</v>
      </c>
      <c r="K3" s="92" t="s">
        <v>105</v>
      </c>
      <c r="L3" s="92" t="s">
        <v>128</v>
      </c>
      <c r="M3" s="92" t="s">
        <v>102</v>
      </c>
      <c r="N3" s="92" t="s">
        <v>130</v>
      </c>
      <c r="O3" s="92" t="s">
        <v>103</v>
      </c>
      <c r="P3" s="92" t="s">
        <v>131</v>
      </c>
      <c r="Q3" s="92" t="s">
        <v>104</v>
      </c>
      <c r="R3" s="92" t="s">
        <v>132</v>
      </c>
      <c r="S3" s="92" t="s">
        <v>105</v>
      </c>
      <c r="T3" s="93" t="s">
        <v>148</v>
      </c>
      <c r="U3" s="92" t="s">
        <v>127</v>
      </c>
      <c r="V3" s="94" t="s">
        <v>147</v>
      </c>
      <c r="W3" s="92" t="s">
        <v>124</v>
      </c>
      <c r="X3" s="94" t="s">
        <v>149</v>
      </c>
      <c r="Y3" s="92" t="s">
        <v>125</v>
      </c>
      <c r="Z3" s="93" t="s">
        <v>150</v>
      </c>
      <c r="AA3" s="92" t="s">
        <v>126</v>
      </c>
    </row>
    <row r="4" spans="1:36" ht="51">
      <c r="A4" s="10" t="s">
        <v>100</v>
      </c>
      <c r="B4" s="10" t="s">
        <v>89</v>
      </c>
      <c r="C4" s="43">
        <v>16</v>
      </c>
      <c r="D4" s="2">
        <v>8</v>
      </c>
      <c r="E4" s="3">
        <f>D4/C4</f>
        <v>0.5</v>
      </c>
      <c r="F4" s="2">
        <v>7</v>
      </c>
      <c r="G4" s="3">
        <f>F4/C4</f>
        <v>0.4375</v>
      </c>
      <c r="H4" s="24">
        <v>0</v>
      </c>
      <c r="I4" s="3">
        <f>H4/C4</f>
        <v>0</v>
      </c>
      <c r="J4" s="1">
        <v>1</v>
      </c>
      <c r="K4" s="3">
        <f>J4/C4</f>
        <v>0.0625</v>
      </c>
      <c r="L4" s="2">
        <v>8</v>
      </c>
      <c r="M4" s="23">
        <f>L4/C4</f>
        <v>0.5</v>
      </c>
      <c r="N4" s="1">
        <v>6</v>
      </c>
      <c r="O4" s="3">
        <f>N4/C4</f>
        <v>0.375</v>
      </c>
      <c r="P4" s="1">
        <v>0</v>
      </c>
      <c r="Q4" s="3">
        <f>P4/C4</f>
        <v>0</v>
      </c>
      <c r="R4" s="1">
        <v>1</v>
      </c>
      <c r="S4" s="3">
        <f>R4/C4</f>
        <v>0.0625</v>
      </c>
      <c r="T4" s="91">
        <v>154.5</v>
      </c>
      <c r="U4" s="91">
        <f aca="true" t="shared" si="0" ref="U4:U32">T4/L4</f>
        <v>19.3125</v>
      </c>
      <c r="V4" s="115">
        <v>347.7</v>
      </c>
      <c r="W4" s="5">
        <f aca="true" t="shared" si="1" ref="W4:W13">V4/N4</f>
        <v>57.949999999999996</v>
      </c>
      <c r="X4" s="5">
        <v>0</v>
      </c>
      <c r="Y4" s="5">
        <v>0</v>
      </c>
      <c r="Z4" s="91">
        <v>39.1</v>
      </c>
      <c r="AA4" s="5">
        <f>Z4/R4</f>
        <v>39.1</v>
      </c>
      <c r="AB4" s="90"/>
      <c r="AD4" s="2"/>
      <c r="AE4" s="4"/>
      <c r="AF4" s="23"/>
      <c r="AG4" s="2"/>
      <c r="AH4" s="2"/>
      <c r="AI4" s="4"/>
      <c r="AJ4" s="23"/>
    </row>
    <row r="5" spans="1:36" ht="25.5">
      <c r="A5" s="9" t="s">
        <v>101</v>
      </c>
      <c r="B5" s="10" t="s">
        <v>88</v>
      </c>
      <c r="C5" s="43">
        <v>70</v>
      </c>
      <c r="D5" s="2">
        <v>39</v>
      </c>
      <c r="E5" s="3">
        <f aca="true" t="shared" si="2" ref="E5:E35">D5/C5</f>
        <v>0.5571428571428572</v>
      </c>
      <c r="F5" s="2">
        <v>28</v>
      </c>
      <c r="G5" s="3">
        <f aca="true" t="shared" si="3" ref="G5:G35">F5/C5</f>
        <v>0.4</v>
      </c>
      <c r="H5" s="24">
        <v>1</v>
      </c>
      <c r="I5" s="3">
        <f aca="true" t="shared" si="4" ref="I5:I35">H5/C5</f>
        <v>0.014285714285714285</v>
      </c>
      <c r="J5" s="1">
        <v>1</v>
      </c>
      <c r="K5" s="3">
        <f aca="true" t="shared" si="5" ref="K5:K35">J5/C5</f>
        <v>0.014285714285714285</v>
      </c>
      <c r="L5" s="2">
        <v>35</v>
      </c>
      <c r="M5" s="23">
        <f aca="true" t="shared" si="6" ref="M5:M35">L5/C5</f>
        <v>0.5</v>
      </c>
      <c r="N5" s="1">
        <v>20</v>
      </c>
      <c r="O5" s="3">
        <f aca="true" t="shared" si="7" ref="O5:O35">N5/C5</f>
        <v>0.2857142857142857</v>
      </c>
      <c r="P5" s="1">
        <v>0</v>
      </c>
      <c r="Q5" s="3">
        <f aca="true" t="shared" si="8" ref="Q5:Q35">P5/C5</f>
        <v>0</v>
      </c>
      <c r="R5" s="1">
        <v>2</v>
      </c>
      <c r="S5" s="3">
        <f aca="true" t="shared" si="9" ref="S5:S35">R5/C5</f>
        <v>0.02857142857142857</v>
      </c>
      <c r="T5" s="91">
        <v>851.8</v>
      </c>
      <c r="U5" s="5">
        <f t="shared" si="0"/>
        <v>24.337142857142855</v>
      </c>
      <c r="V5" s="4">
        <v>1076.58</v>
      </c>
      <c r="W5" s="5">
        <f t="shared" si="1"/>
        <v>53.82899999999999</v>
      </c>
      <c r="X5" s="5">
        <v>0</v>
      </c>
      <c r="Y5" s="5">
        <v>0</v>
      </c>
      <c r="Z5" s="4">
        <v>164.48</v>
      </c>
      <c r="AA5" s="91">
        <f>Z5/R5</f>
        <v>82.24</v>
      </c>
      <c r="AB5" s="90"/>
      <c r="AD5" s="2"/>
      <c r="AE5" s="4"/>
      <c r="AF5" s="23"/>
      <c r="AG5" s="2"/>
      <c r="AH5" s="2"/>
      <c r="AI5" s="4"/>
      <c r="AJ5" s="23"/>
    </row>
    <row r="6" spans="1:36" ht="22.5" customHeight="1">
      <c r="A6" s="9">
        <v>305</v>
      </c>
      <c r="B6" s="10" t="s">
        <v>49</v>
      </c>
      <c r="C6" s="43">
        <v>32</v>
      </c>
      <c r="D6" s="2">
        <v>12</v>
      </c>
      <c r="E6" s="3">
        <f t="shared" si="2"/>
        <v>0.375</v>
      </c>
      <c r="F6" s="2">
        <v>17</v>
      </c>
      <c r="G6" s="3">
        <f t="shared" si="3"/>
        <v>0.53125</v>
      </c>
      <c r="H6" s="2">
        <v>2</v>
      </c>
      <c r="I6" s="3">
        <f t="shared" si="4"/>
        <v>0.0625</v>
      </c>
      <c r="J6" s="2">
        <v>1</v>
      </c>
      <c r="K6" s="3">
        <f t="shared" si="5"/>
        <v>0.03125</v>
      </c>
      <c r="L6" s="2">
        <v>11</v>
      </c>
      <c r="M6" s="23">
        <f t="shared" si="6"/>
        <v>0.34375</v>
      </c>
      <c r="N6" s="1">
        <v>12</v>
      </c>
      <c r="O6" s="3">
        <f t="shared" si="7"/>
        <v>0.375</v>
      </c>
      <c r="P6" s="1">
        <v>2</v>
      </c>
      <c r="Q6" s="3">
        <f t="shared" si="8"/>
        <v>0.0625</v>
      </c>
      <c r="R6" s="1">
        <v>1</v>
      </c>
      <c r="S6" s="3">
        <f t="shared" si="9"/>
        <v>0.03125</v>
      </c>
      <c r="T6" s="5">
        <v>191</v>
      </c>
      <c r="U6" s="5">
        <f t="shared" si="0"/>
        <v>17.363636363636363</v>
      </c>
      <c r="V6" s="4">
        <v>819.3499999999999</v>
      </c>
      <c r="W6" s="5">
        <f t="shared" si="1"/>
        <v>68.27916666666665</v>
      </c>
      <c r="X6" s="5">
        <v>52.2</v>
      </c>
      <c r="Y6" s="4">
        <f>X6/P6</f>
        <v>26.1</v>
      </c>
      <c r="Z6" s="5">
        <v>26.8</v>
      </c>
      <c r="AA6" s="91">
        <f>Z6/R6</f>
        <v>26.8</v>
      </c>
      <c r="AD6" s="2"/>
      <c r="AE6" s="4"/>
      <c r="AF6" s="23"/>
      <c r="AG6" s="1"/>
      <c r="AH6" s="2"/>
      <c r="AI6" s="4"/>
      <c r="AJ6" s="23"/>
    </row>
    <row r="7" spans="1:36" ht="20.25" customHeight="1">
      <c r="A7" s="10" t="s">
        <v>107</v>
      </c>
      <c r="B7" s="10" t="s">
        <v>90</v>
      </c>
      <c r="C7" s="43">
        <v>41</v>
      </c>
      <c r="D7" s="2">
        <v>26</v>
      </c>
      <c r="E7" s="3">
        <f t="shared" si="2"/>
        <v>0.6341463414634146</v>
      </c>
      <c r="F7" s="2">
        <v>13</v>
      </c>
      <c r="G7" s="3">
        <f t="shared" si="3"/>
        <v>0.3170731707317073</v>
      </c>
      <c r="H7" s="24">
        <v>2</v>
      </c>
      <c r="I7" s="3">
        <f t="shared" si="4"/>
        <v>0.04878048780487805</v>
      </c>
      <c r="J7" s="1">
        <v>0</v>
      </c>
      <c r="K7" s="3">
        <f t="shared" si="5"/>
        <v>0</v>
      </c>
      <c r="L7" s="1">
        <v>19</v>
      </c>
      <c r="M7" s="23">
        <f t="shared" si="6"/>
        <v>0.4634146341463415</v>
      </c>
      <c r="N7" s="1">
        <v>12</v>
      </c>
      <c r="O7" s="3">
        <f t="shared" si="7"/>
        <v>0.2926829268292683</v>
      </c>
      <c r="P7" s="24">
        <v>0</v>
      </c>
      <c r="Q7" s="3">
        <f t="shared" si="8"/>
        <v>0</v>
      </c>
      <c r="R7" s="1">
        <v>0</v>
      </c>
      <c r="S7" s="3">
        <f t="shared" si="9"/>
        <v>0</v>
      </c>
      <c r="T7" s="5">
        <v>383.3</v>
      </c>
      <c r="U7" s="5">
        <f t="shared" si="0"/>
        <v>20.173684210526318</v>
      </c>
      <c r="V7" s="5">
        <v>804.78</v>
      </c>
      <c r="W7" s="5">
        <f t="shared" si="1"/>
        <v>67.065</v>
      </c>
      <c r="X7" s="5">
        <v>0</v>
      </c>
      <c r="Y7" s="5">
        <v>0</v>
      </c>
      <c r="Z7" s="5">
        <v>0</v>
      </c>
      <c r="AA7" s="5">
        <v>0</v>
      </c>
      <c r="AD7" s="2"/>
      <c r="AE7" s="4"/>
      <c r="AF7" s="23"/>
      <c r="AG7" s="7"/>
      <c r="AH7" s="2"/>
      <c r="AI7" s="4"/>
      <c r="AJ7" s="23"/>
    </row>
    <row r="8" spans="1:36" ht="19.5" customHeight="1">
      <c r="A8" s="10" t="s">
        <v>108</v>
      </c>
      <c r="B8" s="10" t="s">
        <v>91</v>
      </c>
      <c r="C8" s="43">
        <v>115</v>
      </c>
      <c r="D8" s="2">
        <v>48</v>
      </c>
      <c r="E8" s="3">
        <f t="shared" si="2"/>
        <v>0.41739130434782606</v>
      </c>
      <c r="F8" s="2">
        <v>61</v>
      </c>
      <c r="G8" s="3">
        <f t="shared" si="3"/>
        <v>0.5304347826086957</v>
      </c>
      <c r="H8" s="24">
        <v>2</v>
      </c>
      <c r="I8" s="3">
        <f t="shared" si="4"/>
        <v>0.017391304347826087</v>
      </c>
      <c r="J8" s="1">
        <v>3</v>
      </c>
      <c r="K8" s="3">
        <f t="shared" si="5"/>
        <v>0.02608695652173913</v>
      </c>
      <c r="L8" s="1">
        <v>42</v>
      </c>
      <c r="M8" s="23">
        <f t="shared" si="6"/>
        <v>0.3652173913043478</v>
      </c>
      <c r="N8" s="1">
        <v>57</v>
      </c>
      <c r="O8" s="3">
        <f t="shared" si="7"/>
        <v>0.4956521739130435</v>
      </c>
      <c r="P8" s="24">
        <v>1</v>
      </c>
      <c r="Q8" s="3">
        <f t="shared" si="8"/>
        <v>0.008695652173913044</v>
      </c>
      <c r="R8" s="1">
        <v>3</v>
      </c>
      <c r="S8" s="3">
        <f t="shared" si="9"/>
        <v>0.02608695652173913</v>
      </c>
      <c r="T8" s="5">
        <v>1123.46</v>
      </c>
      <c r="U8" s="5">
        <f t="shared" si="0"/>
        <v>26.74904761904762</v>
      </c>
      <c r="V8" s="5">
        <v>3384.6100000000006</v>
      </c>
      <c r="W8" s="5">
        <f t="shared" si="1"/>
        <v>59.37912280701755</v>
      </c>
      <c r="X8" s="5">
        <v>56.34</v>
      </c>
      <c r="Y8" s="4">
        <f>X8/P8</f>
        <v>56.34</v>
      </c>
      <c r="Z8" s="5">
        <v>200.66</v>
      </c>
      <c r="AA8" s="91">
        <f>Z8/R8</f>
        <v>66.88666666666667</v>
      </c>
      <c r="AD8" s="2"/>
      <c r="AE8" s="4"/>
      <c r="AF8" s="23"/>
      <c r="AG8" s="1"/>
      <c r="AH8" s="2"/>
      <c r="AI8" s="4"/>
      <c r="AJ8" s="23"/>
    </row>
    <row r="9" spans="1:36" ht="21" customHeight="1">
      <c r="A9" s="9" t="s">
        <v>109</v>
      </c>
      <c r="B9" s="10" t="s">
        <v>92</v>
      </c>
      <c r="C9" s="43">
        <v>29</v>
      </c>
      <c r="D9" s="2">
        <v>14</v>
      </c>
      <c r="E9" s="3">
        <f t="shared" si="2"/>
        <v>0.4827586206896552</v>
      </c>
      <c r="F9" s="2">
        <v>14</v>
      </c>
      <c r="G9" s="3">
        <f t="shared" si="3"/>
        <v>0.4827586206896552</v>
      </c>
      <c r="H9" s="24">
        <v>0</v>
      </c>
      <c r="I9" s="3">
        <f t="shared" si="4"/>
        <v>0</v>
      </c>
      <c r="J9" s="1">
        <v>0</v>
      </c>
      <c r="K9" s="3">
        <f t="shared" si="5"/>
        <v>0</v>
      </c>
      <c r="L9" s="1">
        <v>10</v>
      </c>
      <c r="M9" s="23">
        <f t="shared" si="6"/>
        <v>0.3448275862068966</v>
      </c>
      <c r="N9" s="1">
        <v>10</v>
      </c>
      <c r="O9" s="3">
        <f t="shared" si="7"/>
        <v>0.3448275862068966</v>
      </c>
      <c r="P9" s="1">
        <v>0</v>
      </c>
      <c r="Q9" s="3">
        <f t="shared" si="8"/>
        <v>0</v>
      </c>
      <c r="R9" s="1">
        <v>0</v>
      </c>
      <c r="S9" s="3">
        <f t="shared" si="9"/>
        <v>0</v>
      </c>
      <c r="T9" s="5">
        <v>168.4</v>
      </c>
      <c r="U9" s="4">
        <f t="shared" si="0"/>
        <v>16.84</v>
      </c>
      <c r="V9" s="5">
        <v>555.2</v>
      </c>
      <c r="W9" s="4">
        <f t="shared" si="1"/>
        <v>55.52</v>
      </c>
      <c r="X9" s="5">
        <v>0</v>
      </c>
      <c r="Y9" s="5">
        <v>0</v>
      </c>
      <c r="Z9" s="5">
        <v>0</v>
      </c>
      <c r="AA9" s="5">
        <v>0</v>
      </c>
      <c r="AD9" s="1"/>
      <c r="AE9" s="5"/>
      <c r="AF9" s="23"/>
      <c r="AG9" s="1"/>
      <c r="AH9" s="1"/>
      <c r="AI9" s="5"/>
      <c r="AJ9" s="23"/>
    </row>
    <row r="10" spans="1:36" ht="15.75" customHeight="1">
      <c r="A10" s="10" t="s">
        <v>64</v>
      </c>
      <c r="B10" s="10" t="s">
        <v>93</v>
      </c>
      <c r="C10" s="43">
        <v>17</v>
      </c>
      <c r="D10" s="2">
        <v>6</v>
      </c>
      <c r="E10" s="3">
        <f t="shared" si="2"/>
        <v>0.35294117647058826</v>
      </c>
      <c r="F10" s="2">
        <v>10</v>
      </c>
      <c r="G10" s="3">
        <f t="shared" si="3"/>
        <v>0.5882352941176471</v>
      </c>
      <c r="H10" s="24">
        <v>0</v>
      </c>
      <c r="I10" s="3">
        <f t="shared" si="4"/>
        <v>0</v>
      </c>
      <c r="J10" s="1">
        <v>0</v>
      </c>
      <c r="K10" s="3">
        <f t="shared" si="5"/>
        <v>0</v>
      </c>
      <c r="L10" s="2">
        <v>5</v>
      </c>
      <c r="M10" s="23">
        <f t="shared" si="6"/>
        <v>0.29411764705882354</v>
      </c>
      <c r="N10" s="1">
        <v>8</v>
      </c>
      <c r="O10" s="3">
        <f t="shared" si="7"/>
        <v>0.47058823529411764</v>
      </c>
      <c r="P10" s="1">
        <v>0</v>
      </c>
      <c r="Q10" s="3">
        <f t="shared" si="8"/>
        <v>0</v>
      </c>
      <c r="R10" s="1">
        <v>0</v>
      </c>
      <c r="S10" s="3">
        <f t="shared" si="9"/>
        <v>0</v>
      </c>
      <c r="T10" s="5">
        <v>108</v>
      </c>
      <c r="U10" s="4">
        <f t="shared" si="0"/>
        <v>21.6</v>
      </c>
      <c r="V10" s="5">
        <v>634</v>
      </c>
      <c r="W10" s="4">
        <f t="shared" si="1"/>
        <v>79.25</v>
      </c>
      <c r="X10" s="5">
        <v>0</v>
      </c>
      <c r="Y10" s="5">
        <v>0</v>
      </c>
      <c r="Z10" s="5">
        <v>0</v>
      </c>
      <c r="AA10" s="5">
        <v>0</v>
      </c>
      <c r="AD10" s="2"/>
      <c r="AE10" s="4"/>
      <c r="AF10" s="23"/>
      <c r="AG10" s="1"/>
      <c r="AH10" s="2"/>
      <c r="AI10" s="4"/>
      <c r="AJ10" s="23"/>
    </row>
    <row r="11" spans="1:36" ht="21" customHeight="1">
      <c r="A11" s="9" t="s">
        <v>110</v>
      </c>
      <c r="B11" s="10" t="s">
        <v>94</v>
      </c>
      <c r="C11" s="43">
        <v>66</v>
      </c>
      <c r="D11" s="2">
        <v>21</v>
      </c>
      <c r="E11" s="3">
        <f t="shared" si="2"/>
        <v>0.3181818181818182</v>
      </c>
      <c r="F11" s="2">
        <v>42</v>
      </c>
      <c r="G11" s="3">
        <f t="shared" si="3"/>
        <v>0.6363636363636364</v>
      </c>
      <c r="H11" s="24">
        <v>3</v>
      </c>
      <c r="I11" s="3">
        <f t="shared" si="4"/>
        <v>0.045454545454545456</v>
      </c>
      <c r="J11" s="1">
        <v>0</v>
      </c>
      <c r="K11" s="3">
        <f t="shared" si="5"/>
        <v>0</v>
      </c>
      <c r="L11" s="2">
        <v>9</v>
      </c>
      <c r="M11" s="23">
        <f t="shared" si="6"/>
        <v>0.13636363636363635</v>
      </c>
      <c r="N11" s="2">
        <v>32</v>
      </c>
      <c r="O11" s="3">
        <f t="shared" si="7"/>
        <v>0.48484848484848486</v>
      </c>
      <c r="P11" s="24">
        <v>3</v>
      </c>
      <c r="Q11" s="3">
        <f t="shared" si="8"/>
        <v>0.045454545454545456</v>
      </c>
      <c r="R11" s="1">
        <v>0</v>
      </c>
      <c r="S11" s="3">
        <f t="shared" si="9"/>
        <v>0</v>
      </c>
      <c r="T11" s="5">
        <v>230</v>
      </c>
      <c r="U11" s="4">
        <f t="shared" si="0"/>
        <v>25.555555555555557</v>
      </c>
      <c r="V11" s="5">
        <v>1724.6</v>
      </c>
      <c r="W11" s="4">
        <f t="shared" si="1"/>
        <v>53.89375</v>
      </c>
      <c r="X11" s="5">
        <v>136.53</v>
      </c>
      <c r="Y11" s="4">
        <f>X11/P11</f>
        <v>45.51</v>
      </c>
      <c r="Z11" s="5">
        <v>0</v>
      </c>
      <c r="AA11" s="5">
        <v>0</v>
      </c>
      <c r="AD11" s="2"/>
      <c r="AE11" s="4"/>
      <c r="AF11" s="23"/>
      <c r="AG11" s="1"/>
      <c r="AH11" s="2"/>
      <c r="AI11" s="4"/>
      <c r="AJ11" s="23"/>
    </row>
    <row r="12" spans="1:36" ht="19.5" customHeight="1">
      <c r="A12" s="9">
        <v>330</v>
      </c>
      <c r="B12" s="10" t="s">
        <v>50</v>
      </c>
      <c r="C12" s="43">
        <v>40</v>
      </c>
      <c r="D12" s="2">
        <v>14</v>
      </c>
      <c r="E12" s="3">
        <f t="shared" si="2"/>
        <v>0.35</v>
      </c>
      <c r="F12" s="2">
        <v>22</v>
      </c>
      <c r="G12" s="3">
        <f t="shared" si="3"/>
        <v>0.55</v>
      </c>
      <c r="H12" s="24">
        <v>0</v>
      </c>
      <c r="I12" s="3">
        <f t="shared" si="4"/>
        <v>0</v>
      </c>
      <c r="J12" s="1">
        <v>3</v>
      </c>
      <c r="K12" s="3">
        <f t="shared" si="5"/>
        <v>0.075</v>
      </c>
      <c r="L12" s="2">
        <v>9</v>
      </c>
      <c r="M12" s="23">
        <f t="shared" si="6"/>
        <v>0.225</v>
      </c>
      <c r="N12" s="2">
        <v>15</v>
      </c>
      <c r="O12" s="3">
        <f t="shared" si="7"/>
        <v>0.375</v>
      </c>
      <c r="P12" s="24">
        <v>0</v>
      </c>
      <c r="Q12" s="3">
        <f t="shared" si="8"/>
        <v>0</v>
      </c>
      <c r="R12" s="1">
        <v>3</v>
      </c>
      <c r="S12" s="3">
        <f t="shared" si="9"/>
        <v>0.075</v>
      </c>
      <c r="T12" s="5">
        <v>169.39</v>
      </c>
      <c r="U12" s="4">
        <f t="shared" si="0"/>
        <v>18.821111111111108</v>
      </c>
      <c r="V12" s="5">
        <v>715.09</v>
      </c>
      <c r="W12" s="4">
        <f t="shared" si="1"/>
        <v>47.67266666666667</v>
      </c>
      <c r="X12" s="5">
        <v>0</v>
      </c>
      <c r="Y12" s="5">
        <v>0</v>
      </c>
      <c r="Z12" s="4">
        <v>196.76</v>
      </c>
      <c r="AA12" s="91">
        <f>Z12/R12</f>
        <v>65.58666666666666</v>
      </c>
      <c r="AD12" s="1"/>
      <c r="AE12" s="5"/>
      <c r="AF12" s="23"/>
      <c r="AG12" s="1"/>
      <c r="AH12" s="1"/>
      <c r="AI12" s="5"/>
      <c r="AJ12" s="23"/>
    </row>
    <row r="13" spans="1:36" ht="23.25" customHeight="1">
      <c r="A13" s="10" t="s">
        <v>111</v>
      </c>
      <c r="B13" s="10" t="s">
        <v>95</v>
      </c>
      <c r="C13" s="43">
        <v>54</v>
      </c>
      <c r="D13" s="2">
        <v>28</v>
      </c>
      <c r="E13" s="3">
        <f t="shared" si="2"/>
        <v>0.5185185185185185</v>
      </c>
      <c r="F13" s="2">
        <v>25</v>
      </c>
      <c r="G13" s="3">
        <f t="shared" si="3"/>
        <v>0.46296296296296297</v>
      </c>
      <c r="H13" s="24">
        <v>1</v>
      </c>
      <c r="I13" s="3">
        <f t="shared" si="4"/>
        <v>0.018518518518518517</v>
      </c>
      <c r="J13" s="1">
        <v>0</v>
      </c>
      <c r="K13" s="3">
        <f t="shared" si="5"/>
        <v>0</v>
      </c>
      <c r="L13" s="2">
        <v>26</v>
      </c>
      <c r="M13" s="23">
        <f t="shared" si="6"/>
        <v>0.48148148148148145</v>
      </c>
      <c r="N13" s="2">
        <v>15</v>
      </c>
      <c r="O13" s="3">
        <f t="shared" si="7"/>
        <v>0.2777777777777778</v>
      </c>
      <c r="P13" s="24">
        <v>0</v>
      </c>
      <c r="Q13" s="3">
        <f t="shared" si="8"/>
        <v>0</v>
      </c>
      <c r="R13" s="1">
        <v>0</v>
      </c>
      <c r="S13" s="3">
        <f t="shared" si="9"/>
        <v>0</v>
      </c>
      <c r="T13" s="5">
        <v>603.9</v>
      </c>
      <c r="U13" s="4">
        <f t="shared" si="0"/>
        <v>23.226923076923075</v>
      </c>
      <c r="V13" s="5">
        <v>611.85</v>
      </c>
      <c r="W13" s="4">
        <f t="shared" si="1"/>
        <v>40.79</v>
      </c>
      <c r="X13" s="5">
        <v>0</v>
      </c>
      <c r="Y13" s="5">
        <v>0</v>
      </c>
      <c r="Z13" s="5">
        <v>0</v>
      </c>
      <c r="AA13" s="5">
        <v>0</v>
      </c>
      <c r="AD13" s="2"/>
      <c r="AE13" s="4"/>
      <c r="AF13" s="23"/>
      <c r="AG13" s="1"/>
      <c r="AH13" s="2"/>
      <c r="AI13" s="4"/>
      <c r="AJ13" s="23"/>
    </row>
    <row r="14" spans="1:36" ht="24.75" customHeight="1">
      <c r="A14" s="9" t="s">
        <v>112</v>
      </c>
      <c r="B14" s="10" t="s">
        <v>96</v>
      </c>
      <c r="C14" s="43">
        <v>2</v>
      </c>
      <c r="D14" s="2">
        <v>2</v>
      </c>
      <c r="E14" s="3">
        <f t="shared" si="2"/>
        <v>1</v>
      </c>
      <c r="F14" s="2">
        <v>0</v>
      </c>
      <c r="G14" s="3">
        <f t="shared" si="3"/>
        <v>0</v>
      </c>
      <c r="H14" s="24">
        <v>0</v>
      </c>
      <c r="I14" s="3">
        <f t="shared" si="4"/>
        <v>0</v>
      </c>
      <c r="J14" s="1">
        <v>0</v>
      </c>
      <c r="K14" s="3">
        <f t="shared" si="5"/>
        <v>0</v>
      </c>
      <c r="L14" s="2">
        <v>2</v>
      </c>
      <c r="M14" s="23">
        <f t="shared" si="6"/>
        <v>1</v>
      </c>
      <c r="N14" s="2">
        <v>2</v>
      </c>
      <c r="O14" s="3">
        <f t="shared" si="7"/>
        <v>1</v>
      </c>
      <c r="P14" s="24">
        <v>0</v>
      </c>
      <c r="Q14" s="3">
        <f t="shared" si="8"/>
        <v>0</v>
      </c>
      <c r="R14" s="1">
        <v>0</v>
      </c>
      <c r="S14" s="3">
        <f t="shared" si="9"/>
        <v>0</v>
      </c>
      <c r="T14" s="5">
        <v>31</v>
      </c>
      <c r="U14" s="4">
        <f t="shared" si="0"/>
        <v>15.5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D14" s="1"/>
      <c r="AE14" s="5"/>
      <c r="AF14" s="23"/>
      <c r="AG14" s="1"/>
      <c r="AH14" s="1"/>
      <c r="AI14" s="5"/>
      <c r="AJ14" s="23"/>
    </row>
    <row r="15" spans="1:36" ht="21.75" customHeight="1">
      <c r="A15" s="9">
        <v>336</v>
      </c>
      <c r="B15" s="10" t="s">
        <v>51</v>
      </c>
      <c r="C15" s="43">
        <v>3</v>
      </c>
      <c r="D15" s="2">
        <v>1</v>
      </c>
      <c r="E15" s="3">
        <f t="shared" si="2"/>
        <v>0.3333333333333333</v>
      </c>
      <c r="F15" s="2">
        <v>2</v>
      </c>
      <c r="G15" s="3">
        <f t="shared" si="3"/>
        <v>0.6666666666666666</v>
      </c>
      <c r="H15" s="24">
        <v>0</v>
      </c>
      <c r="I15" s="3">
        <f t="shared" si="4"/>
        <v>0</v>
      </c>
      <c r="J15" s="1">
        <v>0</v>
      </c>
      <c r="K15" s="3">
        <f t="shared" si="5"/>
        <v>0</v>
      </c>
      <c r="L15" s="2">
        <v>1</v>
      </c>
      <c r="M15" s="23">
        <f t="shared" si="6"/>
        <v>0.3333333333333333</v>
      </c>
      <c r="N15" s="2">
        <v>2</v>
      </c>
      <c r="O15" s="3">
        <f t="shared" si="7"/>
        <v>0.6666666666666666</v>
      </c>
      <c r="P15" s="24">
        <v>0</v>
      </c>
      <c r="Q15" s="3">
        <f t="shared" si="8"/>
        <v>0</v>
      </c>
      <c r="R15" s="1">
        <v>0</v>
      </c>
      <c r="S15" s="3">
        <f t="shared" si="9"/>
        <v>0</v>
      </c>
      <c r="T15" s="5">
        <v>15</v>
      </c>
      <c r="U15" s="4">
        <f t="shared" si="0"/>
        <v>15</v>
      </c>
      <c r="V15" s="5">
        <v>209.74</v>
      </c>
      <c r="W15" s="4">
        <f aca="true" t="shared" si="10" ref="W15:W30">V15/N15</f>
        <v>104.87</v>
      </c>
      <c r="X15" s="5">
        <v>0</v>
      </c>
      <c r="Y15" s="5">
        <v>0</v>
      </c>
      <c r="Z15" s="5">
        <v>0</v>
      </c>
      <c r="AA15" s="5">
        <v>0</v>
      </c>
      <c r="AD15" s="2"/>
      <c r="AE15" s="4"/>
      <c r="AF15" s="23"/>
      <c r="AG15" s="1"/>
      <c r="AH15" s="2"/>
      <c r="AI15" s="4"/>
      <c r="AJ15" s="23"/>
    </row>
    <row r="16" spans="1:36" ht="18.75" customHeight="1">
      <c r="A16" s="9">
        <v>337</v>
      </c>
      <c r="B16" s="10" t="s">
        <v>65</v>
      </c>
      <c r="C16" s="43">
        <v>4</v>
      </c>
      <c r="D16" s="2">
        <v>2</v>
      </c>
      <c r="E16" s="3">
        <f t="shared" si="2"/>
        <v>0.5</v>
      </c>
      <c r="F16" s="2">
        <v>2</v>
      </c>
      <c r="G16" s="3">
        <f t="shared" si="3"/>
        <v>0.5</v>
      </c>
      <c r="H16" s="24">
        <v>0</v>
      </c>
      <c r="I16" s="3">
        <f t="shared" si="4"/>
        <v>0</v>
      </c>
      <c r="J16" s="1">
        <v>0</v>
      </c>
      <c r="K16" s="3">
        <f t="shared" si="5"/>
        <v>0</v>
      </c>
      <c r="L16" s="2">
        <v>2</v>
      </c>
      <c r="M16" s="23">
        <f t="shared" si="6"/>
        <v>0.5</v>
      </c>
      <c r="N16" s="2">
        <v>1</v>
      </c>
      <c r="O16" s="3">
        <f t="shared" si="7"/>
        <v>0.25</v>
      </c>
      <c r="P16" s="24">
        <v>0</v>
      </c>
      <c r="Q16" s="3">
        <f t="shared" si="8"/>
        <v>0</v>
      </c>
      <c r="R16" s="1">
        <v>0</v>
      </c>
      <c r="S16" s="3">
        <f t="shared" si="9"/>
        <v>0</v>
      </c>
      <c r="T16" s="5">
        <v>31.99</v>
      </c>
      <c r="U16" s="4">
        <f t="shared" si="0"/>
        <v>15.995</v>
      </c>
      <c r="V16" s="5">
        <v>42.31</v>
      </c>
      <c r="W16" s="4">
        <f t="shared" si="10"/>
        <v>42.31</v>
      </c>
      <c r="X16" s="5">
        <v>0</v>
      </c>
      <c r="Y16" s="5">
        <v>0</v>
      </c>
      <c r="Z16" s="5">
        <v>0</v>
      </c>
      <c r="AA16" s="5">
        <v>0</v>
      </c>
      <c r="AD16" s="2"/>
      <c r="AE16" s="4"/>
      <c r="AF16" s="23"/>
      <c r="AG16" s="1"/>
      <c r="AH16" s="2"/>
      <c r="AI16" s="4"/>
      <c r="AJ16" s="23"/>
    </row>
    <row r="17" spans="1:36" ht="16.5" customHeight="1">
      <c r="A17" s="9">
        <v>338</v>
      </c>
      <c r="B17" s="10" t="s">
        <v>52</v>
      </c>
      <c r="C17" s="43">
        <v>39</v>
      </c>
      <c r="D17" s="2">
        <v>21</v>
      </c>
      <c r="E17" s="3">
        <f t="shared" si="2"/>
        <v>0.5384615384615384</v>
      </c>
      <c r="F17" s="2">
        <v>18</v>
      </c>
      <c r="G17" s="3">
        <f t="shared" si="3"/>
        <v>0.46153846153846156</v>
      </c>
      <c r="H17" s="24">
        <v>0</v>
      </c>
      <c r="I17" s="3">
        <f t="shared" si="4"/>
        <v>0</v>
      </c>
      <c r="J17" s="1">
        <v>0</v>
      </c>
      <c r="K17" s="3">
        <f t="shared" si="5"/>
        <v>0</v>
      </c>
      <c r="L17" s="2">
        <v>13</v>
      </c>
      <c r="M17" s="23">
        <f t="shared" si="6"/>
        <v>0.3333333333333333</v>
      </c>
      <c r="N17" s="2">
        <v>12</v>
      </c>
      <c r="O17" s="3">
        <f t="shared" si="7"/>
        <v>0.3076923076923077</v>
      </c>
      <c r="P17" s="24">
        <v>0</v>
      </c>
      <c r="Q17" s="3">
        <f t="shared" si="8"/>
        <v>0</v>
      </c>
      <c r="R17" s="1">
        <v>0</v>
      </c>
      <c r="S17" s="3">
        <f t="shared" si="9"/>
        <v>0</v>
      </c>
      <c r="T17" s="5">
        <v>348</v>
      </c>
      <c r="U17" s="4">
        <f t="shared" si="0"/>
        <v>26.76923076923077</v>
      </c>
      <c r="V17" s="5">
        <v>465.9</v>
      </c>
      <c r="W17" s="4">
        <f t="shared" si="10"/>
        <v>38.824999999999996</v>
      </c>
      <c r="X17" s="5">
        <v>0</v>
      </c>
      <c r="Y17" s="5">
        <v>0</v>
      </c>
      <c r="Z17" s="5">
        <v>0</v>
      </c>
      <c r="AA17" s="5">
        <v>0</v>
      </c>
      <c r="AD17" s="2"/>
      <c r="AE17" s="4"/>
      <c r="AF17" s="23"/>
      <c r="AG17" s="1"/>
      <c r="AH17" s="2"/>
      <c r="AI17" s="4"/>
      <c r="AJ17" s="23"/>
    </row>
    <row r="18" spans="1:36" ht="25.5">
      <c r="A18" s="9">
        <v>339</v>
      </c>
      <c r="B18" s="10" t="s">
        <v>81</v>
      </c>
      <c r="C18" s="43">
        <v>9</v>
      </c>
      <c r="D18" s="2">
        <v>3</v>
      </c>
      <c r="E18" s="3">
        <f t="shared" si="2"/>
        <v>0.3333333333333333</v>
      </c>
      <c r="F18" s="2">
        <v>6</v>
      </c>
      <c r="G18" s="3">
        <f t="shared" si="3"/>
        <v>0.6666666666666666</v>
      </c>
      <c r="H18" s="24">
        <v>0</v>
      </c>
      <c r="I18" s="3">
        <f t="shared" si="4"/>
        <v>0</v>
      </c>
      <c r="J18" s="1">
        <v>0</v>
      </c>
      <c r="K18" s="3">
        <f t="shared" si="5"/>
        <v>0</v>
      </c>
      <c r="L18" s="2">
        <v>3</v>
      </c>
      <c r="M18" s="23">
        <f t="shared" si="6"/>
        <v>0.3333333333333333</v>
      </c>
      <c r="N18" s="2">
        <v>4</v>
      </c>
      <c r="O18" s="3">
        <f t="shared" si="7"/>
        <v>0.4444444444444444</v>
      </c>
      <c r="P18" s="24">
        <v>0</v>
      </c>
      <c r="Q18" s="3">
        <f t="shared" si="8"/>
        <v>0</v>
      </c>
      <c r="R18" s="1">
        <v>0</v>
      </c>
      <c r="S18" s="3">
        <f t="shared" si="9"/>
        <v>0</v>
      </c>
      <c r="T18" s="5">
        <v>94</v>
      </c>
      <c r="U18" s="4">
        <f t="shared" si="0"/>
        <v>31.333333333333332</v>
      </c>
      <c r="V18" s="5">
        <v>243.07</v>
      </c>
      <c r="W18" s="4">
        <f t="shared" si="10"/>
        <v>60.7675</v>
      </c>
      <c r="X18" s="5">
        <v>0</v>
      </c>
      <c r="Y18" s="5">
        <v>0</v>
      </c>
      <c r="Z18" s="5">
        <v>0</v>
      </c>
      <c r="AA18" s="5">
        <v>0</v>
      </c>
      <c r="AD18" s="2"/>
      <c r="AE18" s="4"/>
      <c r="AF18" s="23"/>
      <c r="AG18" s="1"/>
      <c r="AH18" s="2"/>
      <c r="AI18" s="4"/>
      <c r="AJ18" s="23"/>
    </row>
    <row r="19" spans="1:36" ht="22.5" customHeight="1">
      <c r="A19" s="9">
        <v>340</v>
      </c>
      <c r="B19" s="10" t="s">
        <v>55</v>
      </c>
      <c r="C19" s="43">
        <v>172</v>
      </c>
      <c r="D19" s="2">
        <v>93</v>
      </c>
      <c r="E19" s="3">
        <f t="shared" si="2"/>
        <v>0.5406976744186046</v>
      </c>
      <c r="F19" s="2">
        <v>55</v>
      </c>
      <c r="G19" s="3">
        <f t="shared" si="3"/>
        <v>0.31976744186046513</v>
      </c>
      <c r="H19" s="24">
        <v>3</v>
      </c>
      <c r="I19" s="3">
        <f t="shared" si="4"/>
        <v>0.01744186046511628</v>
      </c>
      <c r="J19" s="1">
        <v>17</v>
      </c>
      <c r="K19" s="3">
        <f t="shared" si="5"/>
        <v>0.09883720930232558</v>
      </c>
      <c r="L19" s="2">
        <v>74</v>
      </c>
      <c r="M19" s="23">
        <f t="shared" si="6"/>
        <v>0.43023255813953487</v>
      </c>
      <c r="N19" s="2">
        <v>52</v>
      </c>
      <c r="O19" s="3">
        <f t="shared" si="7"/>
        <v>0.3023255813953488</v>
      </c>
      <c r="P19" s="24">
        <v>3</v>
      </c>
      <c r="Q19" s="3">
        <f t="shared" si="8"/>
        <v>0.01744186046511628</v>
      </c>
      <c r="R19" s="1">
        <v>12</v>
      </c>
      <c r="S19" s="3">
        <f t="shared" si="9"/>
        <v>0.06976744186046512</v>
      </c>
      <c r="T19" s="5">
        <v>1966.71</v>
      </c>
      <c r="U19" s="4">
        <f t="shared" si="0"/>
        <v>26.577162162162164</v>
      </c>
      <c r="V19" s="5">
        <v>4474.419999999998</v>
      </c>
      <c r="W19" s="4">
        <f t="shared" si="10"/>
        <v>86.04653846153843</v>
      </c>
      <c r="X19" s="5">
        <v>126.9</v>
      </c>
      <c r="Y19" s="4">
        <f>X19/P19</f>
        <v>42.300000000000004</v>
      </c>
      <c r="Z19" s="5">
        <v>1017.77</v>
      </c>
      <c r="AA19" s="91">
        <f aca="true" t="shared" si="11" ref="AA19:AA28">Z19/R19</f>
        <v>84.81416666666667</v>
      </c>
      <c r="AD19" s="2"/>
      <c r="AE19" s="4"/>
      <c r="AF19" s="23"/>
      <c r="AG19" s="1"/>
      <c r="AH19" s="2"/>
      <c r="AI19" s="4"/>
      <c r="AJ19" s="23"/>
    </row>
    <row r="20" spans="1:36" ht="52.5" customHeight="1">
      <c r="A20" s="9">
        <v>341</v>
      </c>
      <c r="B20" s="10" t="s">
        <v>82</v>
      </c>
      <c r="C20" s="43">
        <v>106</v>
      </c>
      <c r="D20" s="2">
        <v>24</v>
      </c>
      <c r="E20" s="3">
        <f t="shared" si="2"/>
        <v>0.22641509433962265</v>
      </c>
      <c r="F20" s="1">
        <v>78</v>
      </c>
      <c r="G20" s="3">
        <f t="shared" si="3"/>
        <v>0.7358490566037735</v>
      </c>
      <c r="H20" s="24">
        <v>2</v>
      </c>
      <c r="I20" s="3">
        <f t="shared" si="4"/>
        <v>0.018867924528301886</v>
      </c>
      <c r="J20" s="1">
        <v>2</v>
      </c>
      <c r="K20" s="3">
        <f t="shared" si="5"/>
        <v>0.018867924528301886</v>
      </c>
      <c r="L20" s="2">
        <v>22</v>
      </c>
      <c r="M20" s="23">
        <f t="shared" si="6"/>
        <v>0.20754716981132076</v>
      </c>
      <c r="N20" s="1">
        <v>74</v>
      </c>
      <c r="O20" s="3">
        <f t="shared" si="7"/>
        <v>0.6981132075471698</v>
      </c>
      <c r="P20" s="24">
        <v>2</v>
      </c>
      <c r="Q20" s="3">
        <f t="shared" si="8"/>
        <v>0.018867924528301886</v>
      </c>
      <c r="R20" s="1">
        <v>2</v>
      </c>
      <c r="S20" s="3">
        <f t="shared" si="9"/>
        <v>0.018867924528301886</v>
      </c>
      <c r="T20" s="5">
        <v>747.5</v>
      </c>
      <c r="U20" s="4">
        <f t="shared" si="0"/>
        <v>33.97727272727273</v>
      </c>
      <c r="V20" s="6">
        <v>7229.810000000001</v>
      </c>
      <c r="W20" s="4">
        <f t="shared" si="10"/>
        <v>97.70013513513516</v>
      </c>
      <c r="X20" s="5">
        <v>177.5</v>
      </c>
      <c r="Y20" s="4">
        <f>X20/P20</f>
        <v>88.75</v>
      </c>
      <c r="Z20" s="5">
        <v>202.31</v>
      </c>
      <c r="AA20" s="91">
        <f t="shared" si="11"/>
        <v>101.155</v>
      </c>
      <c r="AD20" s="2"/>
      <c r="AE20" s="4"/>
      <c r="AF20" s="23"/>
      <c r="AG20" s="1"/>
      <c r="AH20" s="2"/>
      <c r="AI20" s="4"/>
      <c r="AJ20" s="23"/>
    </row>
    <row r="21" spans="1:36" ht="23.25" customHeight="1">
      <c r="A21" s="10">
        <v>342</v>
      </c>
      <c r="B21" s="10" t="s">
        <v>83</v>
      </c>
      <c r="C21" s="43">
        <v>201</v>
      </c>
      <c r="D21" s="2">
        <v>120</v>
      </c>
      <c r="E21" s="3">
        <f t="shared" si="2"/>
        <v>0.5970149253731343</v>
      </c>
      <c r="F21" s="2">
        <v>64</v>
      </c>
      <c r="G21" s="3">
        <f t="shared" si="3"/>
        <v>0.31840796019900497</v>
      </c>
      <c r="H21" s="24">
        <v>3</v>
      </c>
      <c r="I21" s="3">
        <f t="shared" si="4"/>
        <v>0.014925373134328358</v>
      </c>
      <c r="J21" s="1">
        <v>13</v>
      </c>
      <c r="K21" s="3">
        <f t="shared" si="5"/>
        <v>0.06467661691542288</v>
      </c>
      <c r="L21" s="2">
        <v>93</v>
      </c>
      <c r="M21" s="23">
        <f t="shared" si="6"/>
        <v>0.4626865671641791</v>
      </c>
      <c r="N21" s="2">
        <v>60</v>
      </c>
      <c r="O21" s="3">
        <f t="shared" si="7"/>
        <v>0.29850746268656714</v>
      </c>
      <c r="P21" s="24">
        <v>3</v>
      </c>
      <c r="Q21" s="3">
        <f t="shared" si="8"/>
        <v>0.014925373134328358</v>
      </c>
      <c r="R21" s="1">
        <v>13</v>
      </c>
      <c r="S21" s="3">
        <f t="shared" si="9"/>
        <v>0.06467661691542288</v>
      </c>
      <c r="T21" s="5">
        <v>3033</v>
      </c>
      <c r="U21" s="4">
        <f t="shared" si="0"/>
        <v>32.61290322580645</v>
      </c>
      <c r="V21" s="6">
        <v>4571.109999999999</v>
      </c>
      <c r="W21" s="4">
        <f t="shared" si="10"/>
        <v>76.18516666666665</v>
      </c>
      <c r="X21" s="5">
        <v>106.65</v>
      </c>
      <c r="Y21" s="4">
        <f>X21/P21</f>
        <v>35.550000000000004</v>
      </c>
      <c r="Z21" s="5">
        <v>950.5699999999998</v>
      </c>
      <c r="AA21" s="91">
        <f t="shared" si="11"/>
        <v>73.12076923076921</v>
      </c>
      <c r="AD21" s="2"/>
      <c r="AE21" s="4"/>
      <c r="AF21" s="23"/>
      <c r="AG21" s="1"/>
      <c r="AH21" s="2"/>
      <c r="AI21" s="4"/>
      <c r="AJ21" s="23"/>
    </row>
    <row r="22" spans="1:36" ht="31.5" customHeight="1">
      <c r="A22" s="9">
        <v>343</v>
      </c>
      <c r="B22" s="10" t="s">
        <v>84</v>
      </c>
      <c r="C22" s="43">
        <v>65</v>
      </c>
      <c r="D22" s="88">
        <v>43</v>
      </c>
      <c r="E22" s="3">
        <f t="shared" si="2"/>
        <v>0.6615384615384615</v>
      </c>
      <c r="F22" s="2">
        <v>13</v>
      </c>
      <c r="G22" s="3">
        <f t="shared" si="3"/>
        <v>0.2</v>
      </c>
      <c r="H22" s="24">
        <v>0</v>
      </c>
      <c r="I22" s="3">
        <f t="shared" si="4"/>
        <v>0</v>
      </c>
      <c r="J22" s="1">
        <v>2</v>
      </c>
      <c r="K22" s="3">
        <f t="shared" si="5"/>
        <v>0.03076923076923077</v>
      </c>
      <c r="L22" s="88">
        <v>35</v>
      </c>
      <c r="M22" s="23">
        <f t="shared" si="6"/>
        <v>0.5384615384615384</v>
      </c>
      <c r="N22" s="2">
        <v>13</v>
      </c>
      <c r="O22" s="3">
        <f t="shared" si="7"/>
        <v>0.2</v>
      </c>
      <c r="P22" s="24">
        <v>0</v>
      </c>
      <c r="Q22" s="3">
        <f t="shared" si="8"/>
        <v>0</v>
      </c>
      <c r="R22" s="1">
        <v>2</v>
      </c>
      <c r="S22" s="3">
        <f t="shared" si="9"/>
        <v>0.03076923076923077</v>
      </c>
      <c r="T22" s="5">
        <v>1664</v>
      </c>
      <c r="U22" s="4">
        <f t="shared" si="0"/>
        <v>47.542857142857144</v>
      </c>
      <c r="V22" s="6">
        <v>1761.7</v>
      </c>
      <c r="W22" s="4">
        <f t="shared" si="10"/>
        <v>135.51538461538462</v>
      </c>
      <c r="X22" s="5">
        <v>0</v>
      </c>
      <c r="Y22" s="5">
        <v>0</v>
      </c>
      <c r="Z22" s="5">
        <v>109.43</v>
      </c>
      <c r="AA22" s="91">
        <f t="shared" si="11"/>
        <v>54.715</v>
      </c>
      <c r="AD22" s="1"/>
      <c r="AE22" s="4"/>
      <c r="AF22" s="23"/>
      <c r="AG22" s="1"/>
      <c r="AH22" s="1"/>
      <c r="AI22" s="4"/>
      <c r="AJ22" s="23"/>
    </row>
    <row r="23" spans="1:36" ht="25.5">
      <c r="A23" s="9">
        <v>344</v>
      </c>
      <c r="B23" s="10" t="s">
        <v>97</v>
      </c>
      <c r="C23" s="43">
        <v>101</v>
      </c>
      <c r="D23" s="2">
        <v>76</v>
      </c>
      <c r="E23" s="3">
        <f t="shared" si="2"/>
        <v>0.7524752475247525</v>
      </c>
      <c r="F23" s="2">
        <v>18</v>
      </c>
      <c r="G23" s="3">
        <f t="shared" si="3"/>
        <v>0.1782178217821782</v>
      </c>
      <c r="H23" s="24">
        <v>1</v>
      </c>
      <c r="I23" s="3">
        <f t="shared" si="4"/>
        <v>0.009900990099009901</v>
      </c>
      <c r="J23" s="1">
        <v>5</v>
      </c>
      <c r="K23" s="3">
        <f t="shared" si="5"/>
        <v>0.04950495049504951</v>
      </c>
      <c r="L23" s="2">
        <v>63</v>
      </c>
      <c r="M23" s="23">
        <f t="shared" si="6"/>
        <v>0.6237623762376238</v>
      </c>
      <c r="N23" s="2">
        <v>18</v>
      </c>
      <c r="O23" s="3">
        <f t="shared" si="7"/>
        <v>0.1782178217821782</v>
      </c>
      <c r="P23" s="24">
        <v>0</v>
      </c>
      <c r="Q23" s="3">
        <f t="shared" si="8"/>
        <v>0</v>
      </c>
      <c r="R23" s="1">
        <v>5</v>
      </c>
      <c r="S23" s="3">
        <f t="shared" si="9"/>
        <v>0.04950495049504951</v>
      </c>
      <c r="T23" s="5">
        <v>2299.96</v>
      </c>
      <c r="U23" s="4">
        <f t="shared" si="0"/>
        <v>36.50730158730159</v>
      </c>
      <c r="V23" s="6">
        <v>1612.7199999999996</v>
      </c>
      <c r="W23" s="4">
        <f t="shared" si="10"/>
        <v>89.59555555555553</v>
      </c>
      <c r="X23" s="5">
        <v>0</v>
      </c>
      <c r="Y23" s="5">
        <v>0</v>
      </c>
      <c r="Z23" s="5">
        <v>489.73</v>
      </c>
      <c r="AA23" s="4">
        <f t="shared" si="11"/>
        <v>97.946</v>
      </c>
      <c r="AD23" s="2"/>
      <c r="AE23" s="4"/>
      <c r="AF23" s="23"/>
      <c r="AG23" s="1"/>
      <c r="AH23" s="2"/>
      <c r="AI23" s="4"/>
      <c r="AJ23" s="23"/>
    </row>
    <row r="24" spans="1:36" ht="24" customHeight="1">
      <c r="A24" s="9">
        <v>345</v>
      </c>
      <c r="B24" s="10" t="s">
        <v>56</v>
      </c>
      <c r="C24" s="43">
        <v>217</v>
      </c>
      <c r="D24" s="88">
        <v>149</v>
      </c>
      <c r="E24" s="3">
        <f t="shared" si="2"/>
        <v>0.6866359447004609</v>
      </c>
      <c r="F24" s="88">
        <v>26</v>
      </c>
      <c r="G24" s="3">
        <f t="shared" si="3"/>
        <v>0.11981566820276497</v>
      </c>
      <c r="H24" s="88">
        <v>0</v>
      </c>
      <c r="I24" s="3">
        <f t="shared" si="4"/>
        <v>0</v>
      </c>
      <c r="J24" s="88">
        <v>40</v>
      </c>
      <c r="K24" s="3">
        <f t="shared" si="5"/>
        <v>0.18433179723502305</v>
      </c>
      <c r="L24" s="88">
        <v>138</v>
      </c>
      <c r="M24" s="23">
        <f t="shared" si="6"/>
        <v>0.6359447004608295</v>
      </c>
      <c r="N24" s="88">
        <v>23</v>
      </c>
      <c r="O24" s="3">
        <f t="shared" si="7"/>
        <v>0.10599078341013825</v>
      </c>
      <c r="P24" s="88">
        <v>0</v>
      </c>
      <c r="Q24" s="3">
        <f t="shared" si="8"/>
        <v>0</v>
      </c>
      <c r="R24" s="88">
        <v>40</v>
      </c>
      <c r="S24" s="3">
        <f t="shared" si="9"/>
        <v>0.18433179723502305</v>
      </c>
      <c r="T24" s="5">
        <v>5777</v>
      </c>
      <c r="U24" s="4">
        <f t="shared" si="0"/>
        <v>41.86231884057971</v>
      </c>
      <c r="V24" s="6">
        <v>1976.74</v>
      </c>
      <c r="W24" s="4">
        <f t="shared" si="10"/>
        <v>85.94521739130435</v>
      </c>
      <c r="X24" s="5">
        <v>0</v>
      </c>
      <c r="Y24" s="5">
        <v>0</v>
      </c>
      <c r="Z24" s="5">
        <v>3420.7</v>
      </c>
      <c r="AA24" s="4">
        <f t="shared" si="11"/>
        <v>85.5175</v>
      </c>
      <c r="AD24" s="2"/>
      <c r="AE24" s="4"/>
      <c r="AF24" s="23"/>
      <c r="AG24" s="1"/>
      <c r="AH24" s="2"/>
      <c r="AI24" s="4"/>
      <c r="AJ24" s="23"/>
    </row>
    <row r="25" spans="1:36" ht="16.5" customHeight="1">
      <c r="A25" s="9">
        <v>346</v>
      </c>
      <c r="B25" s="10" t="s">
        <v>57</v>
      </c>
      <c r="C25" s="43">
        <v>291</v>
      </c>
      <c r="D25" s="2">
        <v>209</v>
      </c>
      <c r="E25" s="3">
        <f t="shared" si="2"/>
        <v>0.718213058419244</v>
      </c>
      <c r="F25" s="2">
        <v>46</v>
      </c>
      <c r="G25" s="3">
        <f t="shared" si="3"/>
        <v>0.15807560137457044</v>
      </c>
      <c r="H25" s="24">
        <v>2</v>
      </c>
      <c r="I25" s="3">
        <f t="shared" si="4"/>
        <v>0.006872852233676976</v>
      </c>
      <c r="J25" s="1">
        <v>29</v>
      </c>
      <c r="K25" s="3">
        <f t="shared" si="5"/>
        <v>0.09965635738831616</v>
      </c>
      <c r="L25" s="2">
        <v>179</v>
      </c>
      <c r="M25" s="23">
        <f t="shared" si="6"/>
        <v>0.6151202749140894</v>
      </c>
      <c r="N25" s="2">
        <v>44</v>
      </c>
      <c r="O25" s="3">
        <f t="shared" si="7"/>
        <v>0.15120274914089346</v>
      </c>
      <c r="P25" s="24">
        <v>1</v>
      </c>
      <c r="Q25" s="3">
        <f t="shared" si="8"/>
        <v>0.003436426116838488</v>
      </c>
      <c r="R25" s="1">
        <v>29</v>
      </c>
      <c r="S25" s="3">
        <f t="shared" si="9"/>
        <v>0.09965635738831616</v>
      </c>
      <c r="T25" s="5">
        <v>6296.52</v>
      </c>
      <c r="U25" s="4">
        <f t="shared" si="0"/>
        <v>35.17608938547486</v>
      </c>
      <c r="V25" s="6">
        <v>3824.140000000001</v>
      </c>
      <c r="W25" s="4">
        <f t="shared" si="10"/>
        <v>86.91227272727275</v>
      </c>
      <c r="X25" s="5">
        <v>79.65</v>
      </c>
      <c r="Y25" s="4">
        <f>X25/P25</f>
        <v>79.65</v>
      </c>
      <c r="Z25" s="5">
        <v>2090.91</v>
      </c>
      <c r="AA25" s="4">
        <f t="shared" si="11"/>
        <v>72.1003448275862</v>
      </c>
      <c r="AD25" s="2"/>
      <c r="AE25" s="4"/>
      <c r="AF25" s="23"/>
      <c r="AG25" s="1"/>
      <c r="AH25" s="2"/>
      <c r="AI25" s="4"/>
      <c r="AJ25" s="23"/>
    </row>
    <row r="26" spans="1:36" ht="24.75" customHeight="1">
      <c r="A26" s="9">
        <v>347</v>
      </c>
      <c r="B26" s="10" t="s">
        <v>85</v>
      </c>
      <c r="C26" s="43">
        <v>155</v>
      </c>
      <c r="D26" s="88">
        <v>34</v>
      </c>
      <c r="E26" s="3">
        <f t="shared" si="2"/>
        <v>0.21935483870967742</v>
      </c>
      <c r="F26" s="88">
        <v>29</v>
      </c>
      <c r="G26" s="3">
        <f t="shared" si="3"/>
        <v>0.1870967741935484</v>
      </c>
      <c r="H26" s="88">
        <v>9</v>
      </c>
      <c r="I26" s="3">
        <f t="shared" si="4"/>
        <v>0.05806451612903226</v>
      </c>
      <c r="J26" s="88">
        <v>9</v>
      </c>
      <c r="K26" s="3">
        <f t="shared" si="5"/>
        <v>0.05806451612903226</v>
      </c>
      <c r="L26" s="88">
        <v>31</v>
      </c>
      <c r="M26" s="23">
        <f t="shared" si="6"/>
        <v>0.2</v>
      </c>
      <c r="N26" s="88">
        <v>28</v>
      </c>
      <c r="O26" s="3">
        <f t="shared" si="7"/>
        <v>0.18064516129032257</v>
      </c>
      <c r="P26" s="88">
        <v>8</v>
      </c>
      <c r="Q26" s="3">
        <f t="shared" si="8"/>
        <v>0.05161290322580645</v>
      </c>
      <c r="R26" s="88">
        <v>9</v>
      </c>
      <c r="S26" s="3">
        <f t="shared" si="9"/>
        <v>0.05806451612903226</v>
      </c>
      <c r="T26" s="5">
        <v>1116.9</v>
      </c>
      <c r="U26" s="4">
        <f t="shared" si="0"/>
        <v>36.02903225806452</v>
      </c>
      <c r="V26" s="6">
        <v>2445.16</v>
      </c>
      <c r="W26" s="4">
        <f t="shared" si="10"/>
        <v>87.32714285714285</v>
      </c>
      <c r="X26" s="5">
        <v>465.75</v>
      </c>
      <c r="Y26" s="4">
        <f>X26/P26</f>
        <v>58.21875</v>
      </c>
      <c r="Z26" s="5">
        <v>628.79</v>
      </c>
      <c r="AA26" s="4">
        <f t="shared" si="11"/>
        <v>69.86555555555555</v>
      </c>
      <c r="AD26" s="2"/>
      <c r="AE26" s="4"/>
      <c r="AF26" s="23"/>
      <c r="AG26" s="1"/>
      <c r="AH26" s="2"/>
      <c r="AI26" s="4"/>
      <c r="AJ26" s="23"/>
    </row>
    <row r="27" spans="1:36" ht="30" customHeight="1">
      <c r="A27" s="10" t="s">
        <v>33</v>
      </c>
      <c r="B27" s="10" t="s">
        <v>98</v>
      </c>
      <c r="C27" s="43">
        <v>15</v>
      </c>
      <c r="D27" s="88">
        <v>4</v>
      </c>
      <c r="E27" s="3">
        <f t="shared" si="2"/>
        <v>0.26666666666666666</v>
      </c>
      <c r="F27" s="88">
        <v>6</v>
      </c>
      <c r="G27" s="3">
        <f t="shared" si="3"/>
        <v>0.4</v>
      </c>
      <c r="H27" s="88">
        <v>0</v>
      </c>
      <c r="I27" s="3">
        <f t="shared" si="4"/>
        <v>0</v>
      </c>
      <c r="J27" s="88">
        <v>3</v>
      </c>
      <c r="K27" s="3">
        <f t="shared" si="5"/>
        <v>0.2</v>
      </c>
      <c r="L27" s="88">
        <v>4</v>
      </c>
      <c r="M27" s="23">
        <f t="shared" si="6"/>
        <v>0.26666666666666666</v>
      </c>
      <c r="N27" s="88">
        <v>6</v>
      </c>
      <c r="O27" s="3">
        <f t="shared" si="7"/>
        <v>0.4</v>
      </c>
      <c r="P27" s="88">
        <v>0</v>
      </c>
      <c r="Q27" s="3">
        <f t="shared" si="8"/>
        <v>0</v>
      </c>
      <c r="R27" s="88">
        <v>3</v>
      </c>
      <c r="S27" s="3">
        <f t="shared" si="9"/>
        <v>0.2</v>
      </c>
      <c r="T27" s="5">
        <v>100</v>
      </c>
      <c r="U27" s="4">
        <f t="shared" si="0"/>
        <v>25</v>
      </c>
      <c r="V27" s="6">
        <v>664.48</v>
      </c>
      <c r="W27" s="4">
        <f t="shared" si="10"/>
        <v>110.74666666666667</v>
      </c>
      <c r="X27" s="5">
        <v>0</v>
      </c>
      <c r="Y27" s="5">
        <v>0</v>
      </c>
      <c r="Z27" s="5">
        <v>195.3</v>
      </c>
      <c r="AA27" s="4">
        <f t="shared" si="11"/>
        <v>65.10000000000001</v>
      </c>
      <c r="AD27" s="2"/>
      <c r="AE27" s="4"/>
      <c r="AF27" s="23"/>
      <c r="AG27" s="1"/>
      <c r="AH27" s="2"/>
      <c r="AI27" s="4"/>
      <c r="AJ27" s="23"/>
    </row>
    <row r="28" spans="1:36" ht="25.5">
      <c r="A28" s="9" t="s">
        <v>113</v>
      </c>
      <c r="B28" s="10" t="s">
        <v>86</v>
      </c>
      <c r="C28" s="43">
        <v>8</v>
      </c>
      <c r="D28" s="2">
        <v>4</v>
      </c>
      <c r="E28" s="3">
        <f t="shared" si="2"/>
        <v>0.5</v>
      </c>
      <c r="F28" s="2">
        <v>2</v>
      </c>
      <c r="G28" s="3">
        <f t="shared" si="3"/>
        <v>0.25</v>
      </c>
      <c r="H28" s="24">
        <v>0</v>
      </c>
      <c r="I28" s="3">
        <f t="shared" si="4"/>
        <v>0</v>
      </c>
      <c r="J28" s="1">
        <v>1</v>
      </c>
      <c r="K28" s="3">
        <f t="shared" si="5"/>
        <v>0.125</v>
      </c>
      <c r="L28" s="2">
        <v>4</v>
      </c>
      <c r="M28" s="23">
        <f t="shared" si="6"/>
        <v>0.5</v>
      </c>
      <c r="N28" s="2">
        <v>2</v>
      </c>
      <c r="O28" s="3">
        <f t="shared" si="7"/>
        <v>0.25</v>
      </c>
      <c r="P28" s="24">
        <v>0</v>
      </c>
      <c r="Q28" s="3">
        <f t="shared" si="8"/>
        <v>0</v>
      </c>
      <c r="R28" s="1">
        <v>1</v>
      </c>
      <c r="S28" s="3">
        <f t="shared" si="9"/>
        <v>0.125</v>
      </c>
      <c r="T28" s="5">
        <v>102</v>
      </c>
      <c r="U28" s="4">
        <f t="shared" si="0"/>
        <v>25.5</v>
      </c>
      <c r="V28" s="4">
        <v>146.7</v>
      </c>
      <c r="W28" s="4">
        <f t="shared" si="10"/>
        <v>73.35</v>
      </c>
      <c r="X28" s="5">
        <v>0</v>
      </c>
      <c r="Y28" s="5">
        <v>0</v>
      </c>
      <c r="Z28" s="5">
        <v>98.82</v>
      </c>
      <c r="AA28" s="4">
        <f t="shared" si="11"/>
        <v>98.82</v>
      </c>
      <c r="AD28" s="2"/>
      <c r="AE28" s="4"/>
      <c r="AF28" s="23"/>
      <c r="AG28" s="1"/>
      <c r="AH28" s="2"/>
      <c r="AI28" s="4"/>
      <c r="AJ28" s="23"/>
    </row>
    <row r="29" spans="1:36" ht="25.5" customHeight="1">
      <c r="A29" s="9" t="s">
        <v>114</v>
      </c>
      <c r="B29" s="10" t="s">
        <v>87</v>
      </c>
      <c r="C29" s="43">
        <v>52</v>
      </c>
      <c r="D29" s="2">
        <v>7</v>
      </c>
      <c r="E29" s="3">
        <f t="shared" si="2"/>
        <v>0.1346153846153846</v>
      </c>
      <c r="F29" s="2">
        <v>42</v>
      </c>
      <c r="G29" s="3">
        <f t="shared" si="3"/>
        <v>0.8076923076923077</v>
      </c>
      <c r="H29" s="24">
        <v>2</v>
      </c>
      <c r="I29" s="3">
        <f t="shared" si="4"/>
        <v>0.038461538461538464</v>
      </c>
      <c r="J29" s="1">
        <v>0</v>
      </c>
      <c r="K29" s="3">
        <f t="shared" si="5"/>
        <v>0</v>
      </c>
      <c r="L29" s="2">
        <v>5</v>
      </c>
      <c r="M29" s="23">
        <f t="shared" si="6"/>
        <v>0.09615384615384616</v>
      </c>
      <c r="N29" s="2">
        <v>39</v>
      </c>
      <c r="O29" s="3">
        <f t="shared" si="7"/>
        <v>0.75</v>
      </c>
      <c r="P29" s="24">
        <v>2</v>
      </c>
      <c r="Q29" s="3">
        <f t="shared" si="8"/>
        <v>0.038461538461538464</v>
      </c>
      <c r="R29" s="1">
        <v>0</v>
      </c>
      <c r="S29" s="3">
        <f t="shared" si="9"/>
        <v>0</v>
      </c>
      <c r="T29" s="5">
        <v>109</v>
      </c>
      <c r="U29" s="4">
        <f t="shared" si="0"/>
        <v>21.8</v>
      </c>
      <c r="V29" s="6">
        <v>2331.87</v>
      </c>
      <c r="W29" s="4">
        <f t="shared" si="10"/>
        <v>59.79153846153846</v>
      </c>
      <c r="X29" s="5">
        <v>48.06</v>
      </c>
      <c r="Y29" s="4">
        <f>X29/P29</f>
        <v>24.03</v>
      </c>
      <c r="Z29" s="5">
        <v>0</v>
      </c>
      <c r="AA29" s="5">
        <v>0</v>
      </c>
      <c r="AD29" s="2"/>
      <c r="AE29" s="4"/>
      <c r="AF29" s="23"/>
      <c r="AG29" s="1"/>
      <c r="AH29" s="2"/>
      <c r="AI29" s="4"/>
      <c r="AJ29" s="23"/>
    </row>
    <row r="30" spans="1:36" ht="23.25" customHeight="1">
      <c r="A30" s="9" t="s">
        <v>115</v>
      </c>
      <c r="B30" s="10" t="s">
        <v>99</v>
      </c>
      <c r="C30" s="43">
        <v>37</v>
      </c>
      <c r="D30" s="2">
        <v>19</v>
      </c>
      <c r="E30" s="3">
        <f t="shared" si="2"/>
        <v>0.5135135135135135</v>
      </c>
      <c r="F30" s="2">
        <v>14</v>
      </c>
      <c r="G30" s="3">
        <f t="shared" si="3"/>
        <v>0.3783783783783784</v>
      </c>
      <c r="H30" s="24">
        <v>1</v>
      </c>
      <c r="I30" s="3">
        <f t="shared" si="4"/>
        <v>0.02702702702702703</v>
      </c>
      <c r="J30" s="1">
        <v>2</v>
      </c>
      <c r="K30" s="3">
        <f t="shared" si="5"/>
        <v>0.05405405405405406</v>
      </c>
      <c r="L30" s="2">
        <v>18</v>
      </c>
      <c r="M30" s="23">
        <f t="shared" si="6"/>
        <v>0.4864864864864865</v>
      </c>
      <c r="N30" s="2">
        <v>13</v>
      </c>
      <c r="O30" s="3">
        <f t="shared" si="7"/>
        <v>0.35135135135135137</v>
      </c>
      <c r="P30" s="24">
        <v>0</v>
      </c>
      <c r="Q30" s="3">
        <f t="shared" si="8"/>
        <v>0</v>
      </c>
      <c r="R30" s="1">
        <v>2</v>
      </c>
      <c r="S30" s="3">
        <f t="shared" si="9"/>
        <v>0.05405405405405406</v>
      </c>
      <c r="T30" s="5">
        <v>422</v>
      </c>
      <c r="U30" s="4">
        <f t="shared" si="0"/>
        <v>23.444444444444443</v>
      </c>
      <c r="V30" s="5">
        <v>664.4</v>
      </c>
      <c r="W30" s="4">
        <f t="shared" si="10"/>
        <v>51.107692307692304</v>
      </c>
      <c r="X30" s="5">
        <v>0</v>
      </c>
      <c r="Y30" s="5">
        <v>0</v>
      </c>
      <c r="Z30" s="5">
        <v>242.8</v>
      </c>
      <c r="AA30" s="4">
        <f>Z30/R30</f>
        <v>121.4</v>
      </c>
      <c r="AD30" s="2"/>
      <c r="AE30" s="4"/>
      <c r="AF30" s="23"/>
      <c r="AG30" s="1"/>
      <c r="AH30" s="2"/>
      <c r="AI30" s="4"/>
      <c r="AJ30" s="23"/>
    </row>
    <row r="31" spans="1:36" ht="18.75" customHeight="1">
      <c r="A31" s="10">
        <v>368</v>
      </c>
      <c r="B31" s="10" t="s">
        <v>59</v>
      </c>
      <c r="C31" s="43">
        <v>3</v>
      </c>
      <c r="D31" s="2">
        <v>2</v>
      </c>
      <c r="E31" s="3">
        <f t="shared" si="2"/>
        <v>0.6666666666666666</v>
      </c>
      <c r="F31" s="2">
        <v>0</v>
      </c>
      <c r="G31" s="3">
        <f t="shared" si="3"/>
        <v>0</v>
      </c>
      <c r="H31" s="24">
        <v>0</v>
      </c>
      <c r="I31" s="3">
        <f t="shared" si="4"/>
        <v>0</v>
      </c>
      <c r="J31" s="1">
        <v>1</v>
      </c>
      <c r="K31" s="3">
        <f t="shared" si="5"/>
        <v>0.3333333333333333</v>
      </c>
      <c r="L31" s="2">
        <v>2</v>
      </c>
      <c r="M31" s="23">
        <f t="shared" si="6"/>
        <v>0.6666666666666666</v>
      </c>
      <c r="N31" s="2">
        <v>0</v>
      </c>
      <c r="O31" s="3">
        <f t="shared" si="7"/>
        <v>0</v>
      </c>
      <c r="P31" s="24">
        <v>0</v>
      </c>
      <c r="Q31" s="3">
        <f t="shared" si="8"/>
        <v>0</v>
      </c>
      <c r="R31" s="1">
        <v>1</v>
      </c>
      <c r="S31" s="3">
        <f t="shared" si="9"/>
        <v>0.3333333333333333</v>
      </c>
      <c r="T31" s="5">
        <v>32</v>
      </c>
      <c r="U31" s="4">
        <f t="shared" si="0"/>
        <v>16</v>
      </c>
      <c r="V31" s="5">
        <v>0</v>
      </c>
      <c r="W31" s="5">
        <v>0</v>
      </c>
      <c r="X31" s="5">
        <v>0</v>
      </c>
      <c r="Y31" s="5">
        <v>0</v>
      </c>
      <c r="Z31" s="89">
        <v>55.8</v>
      </c>
      <c r="AA31" s="4">
        <f>Z31/R31</f>
        <v>55.8</v>
      </c>
      <c r="AD31" s="2"/>
      <c r="AE31" s="4"/>
      <c r="AF31" s="23"/>
      <c r="AG31" s="1"/>
      <c r="AH31" s="2"/>
      <c r="AI31" s="4"/>
      <c r="AJ31" s="23"/>
    </row>
    <row r="32" spans="1:36" ht="28.5" customHeight="1">
      <c r="A32" s="9" t="s">
        <v>116</v>
      </c>
      <c r="B32" s="10" t="s">
        <v>60</v>
      </c>
      <c r="C32" s="43">
        <v>12</v>
      </c>
      <c r="D32" s="88">
        <v>2</v>
      </c>
      <c r="E32" s="3">
        <f t="shared" si="2"/>
        <v>0.16666666666666666</v>
      </c>
      <c r="F32" s="88">
        <v>10</v>
      </c>
      <c r="G32" s="3">
        <f t="shared" si="3"/>
        <v>0.8333333333333334</v>
      </c>
      <c r="H32" s="88">
        <v>0</v>
      </c>
      <c r="I32" s="3">
        <f t="shared" si="4"/>
        <v>0</v>
      </c>
      <c r="J32" s="88">
        <v>0</v>
      </c>
      <c r="K32" s="3">
        <f t="shared" si="5"/>
        <v>0</v>
      </c>
      <c r="L32" s="88">
        <v>1</v>
      </c>
      <c r="M32" s="23">
        <f t="shared" si="6"/>
        <v>0.08333333333333333</v>
      </c>
      <c r="N32" s="88">
        <v>7</v>
      </c>
      <c r="O32" s="3">
        <f t="shared" si="7"/>
        <v>0.5833333333333334</v>
      </c>
      <c r="P32" s="88">
        <v>0</v>
      </c>
      <c r="Q32" s="3">
        <f t="shared" si="8"/>
        <v>0</v>
      </c>
      <c r="R32" s="88">
        <v>0</v>
      </c>
      <c r="S32" s="3">
        <f t="shared" si="9"/>
        <v>0</v>
      </c>
      <c r="T32" s="5">
        <v>22.5</v>
      </c>
      <c r="U32" s="4">
        <f t="shared" si="0"/>
        <v>22.5</v>
      </c>
      <c r="V32" s="5">
        <v>418.39</v>
      </c>
      <c r="W32" s="4">
        <f>V32/N32</f>
        <v>59.769999999999996</v>
      </c>
      <c r="X32" s="5">
        <v>0</v>
      </c>
      <c r="Y32" s="5">
        <v>0</v>
      </c>
      <c r="Z32" s="5">
        <v>0</v>
      </c>
      <c r="AA32" s="5">
        <v>0</v>
      </c>
      <c r="AD32" s="1"/>
      <c r="AE32" s="5"/>
      <c r="AF32" s="23"/>
      <c r="AG32" s="1"/>
      <c r="AH32" s="1"/>
      <c r="AI32" s="5"/>
      <c r="AJ32" s="23"/>
    </row>
    <row r="33" spans="1:36" ht="15" customHeight="1">
      <c r="A33" s="10">
        <v>657</v>
      </c>
      <c r="B33" s="10" t="s">
        <v>61</v>
      </c>
      <c r="C33" s="43">
        <v>3</v>
      </c>
      <c r="D33" s="2">
        <v>1</v>
      </c>
      <c r="E33" s="3">
        <f t="shared" si="2"/>
        <v>0.3333333333333333</v>
      </c>
      <c r="F33" s="2">
        <v>2</v>
      </c>
      <c r="G33" s="3">
        <f t="shared" si="3"/>
        <v>0.6666666666666666</v>
      </c>
      <c r="H33" s="24">
        <v>0</v>
      </c>
      <c r="I33" s="3">
        <f t="shared" si="4"/>
        <v>0</v>
      </c>
      <c r="J33" s="1">
        <v>0</v>
      </c>
      <c r="K33" s="3">
        <f t="shared" si="5"/>
        <v>0</v>
      </c>
      <c r="L33" s="2">
        <v>0</v>
      </c>
      <c r="M33" s="23">
        <f t="shared" si="6"/>
        <v>0</v>
      </c>
      <c r="N33" s="2">
        <v>1</v>
      </c>
      <c r="O33" s="3">
        <f t="shared" si="7"/>
        <v>0.3333333333333333</v>
      </c>
      <c r="P33" s="24">
        <v>0</v>
      </c>
      <c r="Q33" s="3">
        <f t="shared" si="8"/>
        <v>0</v>
      </c>
      <c r="R33" s="1">
        <v>0</v>
      </c>
      <c r="S33" s="3">
        <f t="shared" si="9"/>
        <v>0</v>
      </c>
      <c r="T33" s="5">
        <v>0</v>
      </c>
      <c r="U33" s="5">
        <v>0</v>
      </c>
      <c r="V33" s="5">
        <v>199.9</v>
      </c>
      <c r="W33" s="4">
        <f>V33/N33</f>
        <v>199.9</v>
      </c>
      <c r="X33" s="5">
        <v>0</v>
      </c>
      <c r="Y33" s="5">
        <v>0</v>
      </c>
      <c r="Z33" s="5">
        <v>0</v>
      </c>
      <c r="AA33" s="5">
        <v>0</v>
      </c>
      <c r="AD33" s="2"/>
      <c r="AE33" s="4"/>
      <c r="AF33" s="23"/>
      <c r="AG33" s="1"/>
      <c r="AH33" s="2"/>
      <c r="AI33" s="4"/>
      <c r="AJ33" s="23"/>
    </row>
    <row r="34" spans="1:36" ht="25.5">
      <c r="A34" s="9">
        <v>658</v>
      </c>
      <c r="B34" s="10" t="s">
        <v>62</v>
      </c>
      <c r="C34" s="43">
        <v>29</v>
      </c>
      <c r="D34" s="2">
        <v>22</v>
      </c>
      <c r="E34" s="3">
        <f t="shared" si="2"/>
        <v>0.7586206896551724</v>
      </c>
      <c r="F34" s="2">
        <v>7</v>
      </c>
      <c r="G34" s="3">
        <f t="shared" si="3"/>
        <v>0.2413793103448276</v>
      </c>
      <c r="H34" s="24">
        <v>0</v>
      </c>
      <c r="I34" s="3">
        <f t="shared" si="4"/>
        <v>0</v>
      </c>
      <c r="J34" s="1">
        <v>0</v>
      </c>
      <c r="K34" s="3">
        <f t="shared" si="5"/>
        <v>0</v>
      </c>
      <c r="L34" s="2">
        <v>15</v>
      </c>
      <c r="M34" s="23">
        <f t="shared" si="6"/>
        <v>0.5172413793103449</v>
      </c>
      <c r="N34" s="2">
        <v>7</v>
      </c>
      <c r="O34" s="3">
        <f t="shared" si="7"/>
        <v>0.2413793103448276</v>
      </c>
      <c r="P34" s="24">
        <v>0</v>
      </c>
      <c r="Q34" s="3">
        <f t="shared" si="8"/>
        <v>0</v>
      </c>
      <c r="R34" s="1">
        <v>0</v>
      </c>
      <c r="S34" s="3">
        <f t="shared" si="9"/>
        <v>0</v>
      </c>
      <c r="T34" s="5">
        <v>424</v>
      </c>
      <c r="U34" s="4">
        <f>T34/L34</f>
        <v>28.266666666666666</v>
      </c>
      <c r="V34" s="5">
        <v>585.19</v>
      </c>
      <c r="W34" s="4">
        <f>V34/N34</f>
        <v>83.59857142857143</v>
      </c>
      <c r="X34" s="5">
        <v>0</v>
      </c>
      <c r="Y34" s="5">
        <v>0</v>
      </c>
      <c r="Z34" s="5">
        <v>0</v>
      </c>
      <c r="AA34" s="5">
        <v>0</v>
      </c>
      <c r="AD34" s="2"/>
      <c r="AE34" s="4"/>
      <c r="AF34" s="23"/>
      <c r="AG34" s="1"/>
      <c r="AH34" s="2"/>
      <c r="AI34" s="4"/>
      <c r="AJ34" s="23"/>
    </row>
    <row r="35" spans="1:36" ht="12.75">
      <c r="A35" s="10">
        <v>659</v>
      </c>
      <c r="B35" s="10" t="s">
        <v>80</v>
      </c>
      <c r="C35" s="43">
        <v>2</v>
      </c>
      <c r="D35" s="2">
        <v>2</v>
      </c>
      <c r="E35" s="3">
        <f t="shared" si="2"/>
        <v>1</v>
      </c>
      <c r="F35" s="2">
        <v>0</v>
      </c>
      <c r="G35" s="3">
        <f t="shared" si="3"/>
        <v>0</v>
      </c>
      <c r="H35" s="24">
        <v>0</v>
      </c>
      <c r="I35" s="3">
        <f t="shared" si="4"/>
        <v>0</v>
      </c>
      <c r="J35" s="1">
        <v>0</v>
      </c>
      <c r="K35" s="3">
        <f t="shared" si="5"/>
        <v>0</v>
      </c>
      <c r="L35" s="2">
        <v>2</v>
      </c>
      <c r="M35" s="23">
        <f t="shared" si="6"/>
        <v>1</v>
      </c>
      <c r="N35" s="2">
        <v>0</v>
      </c>
      <c r="O35" s="3">
        <f t="shared" si="7"/>
        <v>0</v>
      </c>
      <c r="P35" s="24">
        <v>0</v>
      </c>
      <c r="Q35" s="3">
        <f t="shared" si="8"/>
        <v>0</v>
      </c>
      <c r="R35" s="1">
        <v>0</v>
      </c>
      <c r="S35" s="3">
        <f t="shared" si="9"/>
        <v>0</v>
      </c>
      <c r="T35" s="5">
        <v>33</v>
      </c>
      <c r="U35" s="4">
        <f>T35/L35</f>
        <v>16.5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D35" s="1"/>
      <c r="AE35" s="4"/>
      <c r="AF35" s="23"/>
      <c r="AG35" s="1"/>
      <c r="AH35" s="1"/>
      <c r="AI35" s="4"/>
      <c r="AJ35" s="23"/>
    </row>
    <row r="36" spans="3:36" ht="12.75">
      <c r="C36" s="22">
        <f>SUM(C4:C35)</f>
        <v>2006</v>
      </c>
      <c r="I36" s="24"/>
      <c r="AD36" s="1"/>
      <c r="AE36" s="4"/>
      <c r="AF36" s="3"/>
      <c r="AG36" s="1"/>
      <c r="AH36" s="1"/>
      <c r="AI36" s="4"/>
      <c r="AJ36" s="3"/>
    </row>
  </sheetData>
  <sheetProtection/>
  <mergeCells count="3">
    <mergeCell ref="T2:AA2"/>
    <mergeCell ref="L2:S2"/>
    <mergeCell ref="E2:K2"/>
  </mergeCells>
  <printOptions/>
  <pageMargins left="0.25" right="0.25" top="0.75" bottom="0.75" header="0.3" footer="0.3"/>
  <pageSetup fitToHeight="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Lucilla Conigliello</dc:creator>
  <cp:keywords/>
  <dc:description/>
  <cp:lastModifiedBy>Unifi</cp:lastModifiedBy>
  <cp:lastPrinted>2019-05-14T07:53:08Z</cp:lastPrinted>
  <dcterms:created xsi:type="dcterms:W3CDTF">2012-09-03T14:22:41Z</dcterms:created>
  <dcterms:modified xsi:type="dcterms:W3CDTF">2020-07-16T09:32:42Z</dcterms:modified>
  <cp:category/>
  <cp:version/>
  <cp:contentType/>
  <cp:contentStatus/>
</cp:coreProperties>
</file>