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6380" windowHeight="8190" activeTab="2"/>
  </bookViews>
  <sheets>
    <sheet name="Descrizione 2019" sheetId="1" r:id="rId1"/>
    <sheet name="Dati 2019" sheetId="2" r:id="rId2"/>
    <sheet name="Dati lingue 2019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  <author>Unifi</author>
  </authors>
  <commentList>
    <comment ref="L28" authorId="0">
      <text>
        <r>
          <rPr>
            <b/>
            <sz val="9"/>
            <color indexed="8"/>
            <rFont val="Tahoma"/>
            <family val="2"/>
          </rPr>
          <t xml:space="preserve">più volumi con prezzo &gt; a 100 euro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6" authorId="1">
      <text>
        <r>
          <rPr>
            <b/>
            <sz val="9"/>
            <rFont val="Tahoma"/>
            <family val="0"/>
          </rPr>
          <t>Unifi:</t>
        </r>
        <r>
          <rPr>
            <sz val="9"/>
            <rFont val="Tahoma"/>
            <family val="0"/>
          </rPr>
          <t xml:space="preserve">
revisionato nel 2019</t>
        </r>
      </text>
    </comment>
    <comment ref="F7" authorId="1">
      <text>
        <r>
          <rPr>
            <b/>
            <sz val="9"/>
            <rFont val="Tahoma"/>
            <family val="0"/>
          </rPr>
          <t>Unifi:</t>
        </r>
        <r>
          <rPr>
            <sz val="9"/>
            <rFont val="Tahoma"/>
            <family val="0"/>
          </rPr>
          <t xml:space="preserve">
revisionato fino a 305.4 nel 2019</t>
        </r>
      </text>
    </comment>
    <comment ref="F9" authorId="1">
      <text>
        <r>
          <rPr>
            <b/>
            <sz val="9"/>
            <rFont val="Tahoma"/>
            <family val="0"/>
          </rPr>
          <t>Unifi:</t>
        </r>
        <r>
          <rPr>
            <sz val="9"/>
            <rFont val="Tahoma"/>
            <family val="0"/>
          </rPr>
          <t xml:space="preserve">
revisionato nel 2018 - 2019</t>
        </r>
      </text>
    </comment>
    <comment ref="F26" authorId="1">
      <text>
        <r>
          <rPr>
            <b/>
            <sz val="9"/>
            <rFont val="Tahoma"/>
            <family val="0"/>
          </rPr>
          <t>Unifi:</t>
        </r>
        <r>
          <rPr>
            <sz val="9"/>
            <rFont val="Tahoma"/>
            <family val="0"/>
          </rPr>
          <t xml:space="preserve">
revisione iniziata nel 2018 e ancora in corso</t>
        </r>
      </text>
    </comment>
  </commentList>
</comments>
</file>

<file path=xl/comments3.xml><?xml version="1.0" encoding="utf-8"?>
<comments xmlns="http://schemas.openxmlformats.org/spreadsheetml/2006/main">
  <authors>
    <author/>
    <author>Unifi</author>
  </authors>
  <commentList>
    <comment ref="W19" authorId="0">
      <text>
        <r>
          <rPr>
            <b/>
            <sz val="9"/>
            <color indexed="8"/>
            <rFont val="Tahoma"/>
            <family val="2"/>
          </rPr>
          <t>IL VOLUME International Commercial Litiga / Richard Fentiman . Oxford : Oxford University Press , 2015 [9780198712916] International Commercial Litiga / Richard Fentiman . Oxford : Oxford University Press , 2015 [9780198712916], COSTA 292,99 euro</t>
        </r>
      </text>
    </comment>
    <comment ref="W20" authorId="0">
      <text>
        <r>
          <rPr>
            <b/>
            <sz val="9"/>
            <color indexed="8"/>
            <rFont val="Tahoma"/>
            <family val="2"/>
          </rPr>
          <t xml:space="preserve">il volume Australia's war crimes trials 1945-51, costa 330,22 euro
</t>
        </r>
      </text>
    </comment>
    <comment ref="W22" authorId="0">
      <text>
        <r>
          <rPr>
            <b/>
            <sz val="9"/>
            <color indexed="8"/>
            <rFont val="Tahoma"/>
            <family val="2"/>
          </rPr>
          <t xml:space="preserve">il volume Arbitration and international trade in the Arab countries, costa 368,48 euro. Ce ne sono altri molto cari
</t>
        </r>
      </text>
    </comment>
    <comment ref="AA20" authorId="0">
      <text>
        <r>
          <rPr>
            <b/>
            <sz val="9"/>
            <color indexed="8"/>
            <rFont val="Tahoma"/>
            <family val="2"/>
          </rPr>
          <t xml:space="preserve">ciascun volume costano 100 euro circa 
</t>
        </r>
      </text>
    </comment>
    <comment ref="W28" authorId="1">
      <text>
        <r>
          <rPr>
            <b/>
            <sz val="9"/>
            <rFont val="Tahoma"/>
            <family val="0"/>
          </rPr>
          <t>Unifi:</t>
        </r>
        <r>
          <rPr>
            <sz val="9"/>
            <rFont val="Tahoma"/>
            <family val="0"/>
          </rPr>
          <t xml:space="preserve">
sono 2 volumi dal costo di 128 e 220 euro</t>
        </r>
      </text>
    </comment>
  </commentList>
</comments>
</file>

<file path=xl/sharedStrings.xml><?xml version="1.0" encoding="utf-8"?>
<sst xmlns="http://schemas.openxmlformats.org/spreadsheetml/2006/main" count="271" uniqueCount="160">
  <si>
    <t>Griglia di valutazione GEN (scienze sociali): descrizione al 31/12/2019</t>
  </si>
  <si>
    <t>CDD
(22 ed.)</t>
  </si>
  <si>
    <t>Equivalente 
verbale</t>
  </si>
  <si>
    <t>Consistenza</t>
  </si>
  <si>
    <t>Valore patrimoniale</t>
  </si>
  <si>
    <t>Lingue</t>
  </si>
  <si>
    <t>Età</t>
  </si>
  <si>
    <t>Spazio</t>
  </si>
  <si>
    <t>% su totale GEN scienze sociali</t>
  </si>
  <si>
    <t>Valore                      (stima in €)2018</t>
  </si>
  <si>
    <t>Prezzo medio</t>
  </si>
  <si>
    <t>vol. in inglese</t>
  </si>
  <si>
    <t>% volumi in inglese su totale vol. intervallo CDD</t>
  </si>
  <si>
    <t>vol. in tedesco</t>
  </si>
  <si>
    <t>% volumi in tedesco su totale vol. intervallo CDD</t>
  </si>
  <si>
    <t>vol. in francese</t>
  </si>
  <si>
    <t>% volumi in francese su totale vol. intervallo CDD</t>
  </si>
  <si>
    <t>Volumi con data di pubblicazione 2019-2019</t>
  </si>
  <si>
    <t>% rispetto a intervallo CDD</t>
  </si>
  <si>
    <t>Cm occupati</t>
  </si>
  <si>
    <t>Cm occupati in media da 1 volume</t>
  </si>
  <si>
    <t>totale</t>
  </si>
  <si>
    <t>320-320.4</t>
  </si>
  <si>
    <t>SCIENZE POLITICHE</t>
  </si>
  <si>
    <t>300-301</t>
  </si>
  <si>
    <t xml:space="preserve">Scienze sociali Sociologia e antropologia </t>
  </si>
  <si>
    <t>321-323</t>
  </si>
  <si>
    <t>302-304</t>
  </si>
  <si>
    <t>Interazione sociale</t>
  </si>
  <si>
    <t xml:space="preserve">Gruppi sociali </t>
  </si>
  <si>
    <t>324-326</t>
  </si>
  <si>
    <t>306-307</t>
  </si>
  <si>
    <t xml:space="preserve">Cultura e istituzioni Comunità </t>
  </si>
  <si>
    <t>330-330.1</t>
  </si>
  <si>
    <t>320-321</t>
  </si>
  <si>
    <t>Scienza politica Forme di governo e Stato</t>
  </si>
  <si>
    <t>330.9-331</t>
  </si>
  <si>
    <t>322-323</t>
  </si>
  <si>
    <t>Relazioni dello Stato coi gruppi Diritti</t>
  </si>
  <si>
    <t>332-332.8</t>
  </si>
  <si>
    <t xml:space="preserve">324; 328 </t>
  </si>
  <si>
    <r>
      <t>Vita politica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Processo legislativo</t>
    </r>
  </si>
  <si>
    <t>333-337</t>
  </si>
  <si>
    <t>325-327</t>
  </si>
  <si>
    <t>Migrazioni Relazioni internazionali</t>
  </si>
  <si>
    <t>338.4-338.8</t>
  </si>
  <si>
    <t>ECONOMIA</t>
  </si>
  <si>
    <t xml:space="preserve">Economia </t>
  </si>
  <si>
    <t>338.9-339</t>
  </si>
  <si>
    <t xml:space="preserve">331-333 </t>
  </si>
  <si>
    <t>Economia del lavoro, finanziaria, della terra</t>
  </si>
  <si>
    <t>341-341.2</t>
  </si>
  <si>
    <t>334-335</t>
  </si>
  <si>
    <t>Cooperative Socialismo</t>
  </si>
  <si>
    <t>340-340.1</t>
  </si>
  <si>
    <t xml:space="preserve">Finanza pubblica </t>
  </si>
  <si>
    <t>341.3-341.738</t>
  </si>
  <si>
    <t>Economia internazionale</t>
  </si>
  <si>
    <t>342-342.44</t>
  </si>
  <si>
    <t>Produzione</t>
  </si>
  <si>
    <t>342.45-342.4505</t>
  </si>
  <si>
    <t>Macroeconomia</t>
  </si>
  <si>
    <t>342.46-342.9</t>
  </si>
  <si>
    <t>DIRITTO</t>
  </si>
  <si>
    <t>Diritto</t>
  </si>
  <si>
    <t>343-343.44</t>
  </si>
  <si>
    <t>Diritto delle nazioni</t>
  </si>
  <si>
    <t>Diritto costituzionale e amministrativo</t>
  </si>
  <si>
    <t>Diritto finanziario, tributario, commerciale</t>
  </si>
  <si>
    <t>Diritto del lavoro</t>
  </si>
  <si>
    <t>Diritto penale</t>
  </si>
  <si>
    <t>343.45-343.457</t>
  </si>
  <si>
    <t>Diritto privato</t>
  </si>
  <si>
    <t>343.46-343.8</t>
  </si>
  <si>
    <t>Diritto processuale civile</t>
  </si>
  <si>
    <t>344-344.44</t>
  </si>
  <si>
    <t>348-349</t>
  </si>
  <si>
    <t>Leggi, regolamenti, giurisprudenza Specifiche giurisdizioni</t>
  </si>
  <si>
    <t>351-354</t>
  </si>
  <si>
    <t>Amministrazione pubblica</t>
  </si>
  <si>
    <t>344.45-344.4501</t>
  </si>
  <si>
    <t>355-359</t>
  </si>
  <si>
    <t>Scienza militare</t>
  </si>
  <si>
    <t>364-365</t>
  </si>
  <si>
    <t>Criminologia Istituti di pena</t>
  </si>
  <si>
    <t>Assicurazioni</t>
  </si>
  <si>
    <t>380-389</t>
  </si>
  <si>
    <t>Commercio, comunicazioni, trasporti</t>
  </si>
  <si>
    <t>Contabilità</t>
  </si>
  <si>
    <t>Gestione generale</t>
  </si>
  <si>
    <t>Pubblicità</t>
  </si>
  <si>
    <t>345.45-345.4502</t>
  </si>
  <si>
    <t>totalescisoc</t>
  </si>
  <si>
    <t>345.4503-345.459</t>
  </si>
  <si>
    <t>345.46-345.9</t>
  </si>
  <si>
    <t>346-346.3</t>
  </si>
  <si>
    <t>346.4-346.44</t>
  </si>
  <si>
    <t>346.45-346.4502</t>
  </si>
  <si>
    <t>346.4503-346.4505</t>
  </si>
  <si>
    <t>346.4506-346.450682</t>
  </si>
  <si>
    <t>346.4507-346.458</t>
  </si>
  <si>
    <t>346.46-346.9</t>
  </si>
  <si>
    <t>347-347.44</t>
  </si>
  <si>
    <t>347.45-347.458</t>
  </si>
  <si>
    <t>347.46-347.98</t>
  </si>
  <si>
    <t>350-359</t>
  </si>
  <si>
    <t>360-363</t>
  </si>
  <si>
    <t>364-369</t>
  </si>
  <si>
    <t>370-398</t>
  </si>
  <si>
    <t>400-499</t>
  </si>
  <si>
    <t>500-599</t>
  </si>
  <si>
    <t>600-657</t>
  </si>
  <si>
    <t>658-658.4</t>
  </si>
  <si>
    <t>658.5-690</t>
  </si>
  <si>
    <t>700-800</t>
  </si>
  <si>
    <t>900-939.8</t>
  </si>
  <si>
    <t>940-944</t>
  </si>
  <si>
    <t>945-945.09</t>
  </si>
  <si>
    <t>945.1-945.9</t>
  </si>
  <si>
    <t>946-996</t>
  </si>
  <si>
    <t>Griglia di valutazione GEN (scienze sociali): dati 2019 (1. parte)</t>
  </si>
  <si>
    <t>Circolazione</t>
  </si>
  <si>
    <t>Accessioni (acquisti+doni)</t>
  </si>
  <si>
    <t>Acquisti</t>
  </si>
  <si>
    <t>Valore acquisti (spesa)</t>
  </si>
  <si>
    <t>Prestiti 1/1/2019-31/12/19</t>
  </si>
  <si>
    <t>Consultazioni in house 18/6/2019-31/12/19</t>
  </si>
  <si>
    <t>prestiti + consultazioni 31/12/19</t>
  </si>
  <si>
    <t>Inventari al 31/12/19</t>
  </si>
  <si>
    <t>Indice di circolazione solo prestiti</t>
  </si>
  <si>
    <t>Indice di circolazione (prestiti+ consultaz.)</t>
  </si>
  <si>
    <t>Inventari accessionati</t>
  </si>
  <si>
    <t>Inventari acquistati</t>
  </si>
  <si>
    <t>Costo medio di 1 volume (stima in €)</t>
  </si>
  <si>
    <t>Griglia di valutazione GEN (scienze sociali): dati 2019 (2. parte)</t>
  </si>
  <si>
    <t>Accessionati in lingua</t>
  </si>
  <si>
    <t>Acquisti in lingua</t>
  </si>
  <si>
    <t>Prezzo medio per acquisto</t>
  </si>
  <si>
    <t>Inventari accessionati nel 2019</t>
  </si>
  <si>
    <t>N volumi accessionati italiano</t>
  </si>
  <si>
    <t>% in italiano su totale vol. intervallo CDD</t>
  </si>
  <si>
    <t xml:space="preserve">N volumi accessionati inglese </t>
  </si>
  <si>
    <t>% in inglese su totale vol. intervallo CDD</t>
  </si>
  <si>
    <t xml:space="preserve">N volumi accessionati francese </t>
  </si>
  <si>
    <t>% in francese su totale vol. intervallo CDD</t>
  </si>
  <si>
    <t xml:space="preserve">N volumi accessionati tedesco </t>
  </si>
  <si>
    <t>% in tedesco su totale vol. intervallo CDD</t>
  </si>
  <si>
    <t>italiano</t>
  </si>
  <si>
    <t xml:space="preserve">N volumi acquisti in inglese </t>
  </si>
  <si>
    <t xml:space="preserve">N volumi acquisti in francese </t>
  </si>
  <si>
    <t xml:space="preserve">N volumi acquisti in tedesco </t>
  </si>
  <si>
    <t xml:space="preserve">prezzo volumi acquisti in italiano </t>
  </si>
  <si>
    <t>In italiano</t>
  </si>
  <si>
    <t xml:space="preserve">prezzo volumi acquisti in inglese </t>
  </si>
  <si>
    <t>In inglese</t>
  </si>
  <si>
    <t>prezzo volumi acquisti in francese</t>
  </si>
  <si>
    <t>In francese</t>
  </si>
  <si>
    <t>prezzo volumi acquisti in tedesco</t>
  </si>
  <si>
    <t>In tedesco</t>
  </si>
  <si>
    <t xml:space="preserve">Valore solo acquisti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</si>
</sst>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  <numFmt numFmtId="165" formatCode="&quot;€ &quot;#,##0.00;[Red]&quot;€ &quot;#,##0.00"/>
    <numFmt numFmtId="166" formatCode="#,##0.00\ &quot;€&quot;"/>
    <numFmt numFmtId="167" formatCode="&quot;€&quot;\ #,##0.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0"/>
      <color indexed="63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10"/>
      <color indexed="63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9" fontId="2" fillId="0" borderId="10" xfId="52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9" fontId="4" fillId="34" borderId="10" xfId="52" applyNumberFormat="1" applyFont="1" applyFill="1" applyBorder="1" applyAlignment="1" applyProtection="1">
      <alignment horizontal="center" vertical="center" wrapText="1"/>
      <protection/>
    </xf>
    <xf numFmtId="9" fontId="4" fillId="34" borderId="10" xfId="52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9" fontId="4" fillId="34" borderId="10" xfId="52" applyFont="1" applyFill="1" applyBorder="1" applyAlignment="1" applyProtection="1">
      <alignment horizontal="center" wrapText="1"/>
      <protection/>
    </xf>
    <xf numFmtId="9" fontId="4" fillId="34" borderId="10" xfId="52" applyNumberFormat="1" applyFont="1" applyFill="1" applyBorder="1" applyAlignment="1" applyProtection="1">
      <alignment horizontal="center" wrapText="1"/>
      <protection/>
    </xf>
    <xf numFmtId="9" fontId="4" fillId="0" borderId="10" xfId="52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9" fontId="4" fillId="34" borderId="10" xfId="52" applyNumberFormat="1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9" fontId="2" fillId="0" borderId="10" xfId="52" applyNumberFormat="1" applyFont="1" applyFill="1" applyBorder="1" applyAlignment="1" applyProtection="1">
      <alignment horizontal="center" wrapText="1"/>
      <protection/>
    </xf>
    <xf numFmtId="1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3" fontId="2" fillId="0" borderId="1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10" xfId="52" applyNumberFormat="1" applyFont="1" applyFill="1" applyBorder="1" applyAlignment="1" applyProtection="1">
      <alignment horizontal="center" wrapText="1"/>
      <protection/>
    </xf>
    <xf numFmtId="3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164" fontId="5" fillId="34" borderId="10" xfId="0" applyNumberFormat="1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2019\GEN%202019\2019\302-304\consistenza%20302-304%20_fino%20al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92">
          <cell r="E1092">
            <v>30928.830000000005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5"/>
  <sheetViews>
    <sheetView zoomScalePageLayoutView="0" workbookViewId="0" topLeftCell="F1">
      <pane xSplit="2" ySplit="3" topLeftCell="H4" activePane="bottomRight" state="frozen"/>
      <selection pane="topLeft" activeCell="F1" sqref="F1"/>
      <selection pane="topRight" activeCell="R1" sqref="R1"/>
      <selection pane="bottomLeft" activeCell="F7" sqref="F7"/>
      <selection pane="bottomRight" activeCell="H6" sqref="H6:J6"/>
    </sheetView>
  </sheetViews>
  <sheetFormatPr defaultColWidth="9.140625" defaultRowHeight="12.75"/>
  <cols>
    <col min="1" max="5" width="0" style="1" hidden="1" customWidth="1"/>
    <col min="6" max="6" width="21.00390625" style="1" customWidth="1"/>
    <col min="7" max="7" width="21.00390625" style="2" customWidth="1"/>
    <col min="8" max="8" width="10.140625" style="3" customWidth="1"/>
    <col min="9" max="9" width="10.57421875" style="4" customWidth="1"/>
    <col min="10" max="10" width="17.28125" style="5" customWidth="1"/>
    <col min="11" max="11" width="14.7109375" style="5" customWidth="1"/>
    <col min="12" max="12" width="0.13671875" style="5" customWidth="1"/>
    <col min="13" max="13" width="14.00390625" style="6" customWidth="1"/>
    <col min="14" max="14" width="11.57421875" style="7" customWidth="1"/>
    <col min="15" max="15" width="15.140625" style="6" customWidth="1"/>
    <col min="16" max="16" width="9.57421875" style="7" customWidth="1"/>
    <col min="17" max="17" width="16.57421875" style="6" customWidth="1"/>
    <col min="18" max="18" width="10.57421875" style="7" customWidth="1"/>
    <col min="19" max="19" width="11.57421875" style="3" customWidth="1"/>
    <col min="20" max="20" width="7.8515625" style="7" customWidth="1"/>
    <col min="21" max="21" width="8.421875" style="1" customWidth="1"/>
    <col min="22" max="22" width="10.421875" style="8" customWidth="1"/>
    <col min="23" max="23" width="9.140625" style="9" customWidth="1"/>
    <col min="24" max="16384" width="9.140625" style="1" customWidth="1"/>
  </cols>
  <sheetData>
    <row r="1" spans="2:23" s="10" customFormat="1" ht="19.5">
      <c r="B1" s="11">
        <v>0</v>
      </c>
      <c r="C1" s="12">
        <v>745</v>
      </c>
      <c r="F1" s="85" t="s">
        <v>0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13"/>
      <c r="V1" s="13"/>
      <c r="W1" s="13"/>
    </row>
    <row r="2" spans="2:23" s="14" customFormat="1" ht="90.75" customHeight="1">
      <c r="B2" s="15"/>
      <c r="C2" s="16"/>
      <c r="F2" s="17" t="s">
        <v>1</v>
      </c>
      <c r="G2" s="17" t="s">
        <v>2</v>
      </c>
      <c r="H2" s="86" t="s">
        <v>3</v>
      </c>
      <c r="I2" s="86"/>
      <c r="J2" s="87" t="s">
        <v>4</v>
      </c>
      <c r="K2" s="87"/>
      <c r="L2" s="18"/>
      <c r="M2" s="86" t="s">
        <v>5</v>
      </c>
      <c r="N2" s="86"/>
      <c r="O2" s="86"/>
      <c r="P2" s="86"/>
      <c r="Q2" s="86"/>
      <c r="R2" s="86"/>
      <c r="S2" s="86" t="s">
        <v>6</v>
      </c>
      <c r="T2" s="86"/>
      <c r="U2" s="19" t="s">
        <v>7</v>
      </c>
      <c r="V2" s="19"/>
      <c r="W2" s="19"/>
    </row>
    <row r="3" spans="2:23" s="14" customFormat="1" ht="83.25" customHeight="1">
      <c r="B3" s="15">
        <v>100</v>
      </c>
      <c r="C3" s="16">
        <v>2092</v>
      </c>
      <c r="F3" s="17"/>
      <c r="G3" s="17"/>
      <c r="H3" s="20"/>
      <c r="I3" s="20" t="s">
        <v>8</v>
      </c>
      <c r="J3" s="20" t="s">
        <v>9</v>
      </c>
      <c r="K3" s="20" t="s">
        <v>8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  <c r="R3" s="20" t="s">
        <v>16</v>
      </c>
      <c r="S3" s="21" t="s">
        <v>17</v>
      </c>
      <c r="T3" s="20" t="s">
        <v>18</v>
      </c>
      <c r="U3" s="22" t="s">
        <v>19</v>
      </c>
      <c r="V3" s="20" t="s">
        <v>8</v>
      </c>
      <c r="W3" s="23" t="s">
        <v>20</v>
      </c>
    </row>
    <row r="4" spans="2:23" s="14" customFormat="1" ht="12.75">
      <c r="B4" s="15"/>
      <c r="C4" s="16"/>
      <c r="F4" s="17"/>
      <c r="G4" s="17"/>
      <c r="H4" s="24" t="s">
        <v>21</v>
      </c>
      <c r="I4" s="25"/>
      <c r="J4" s="25"/>
      <c r="K4" s="25"/>
      <c r="L4" s="26"/>
      <c r="M4" s="26"/>
      <c r="N4" s="25"/>
      <c r="O4" s="26"/>
      <c r="P4" s="25"/>
      <c r="Q4" s="26"/>
      <c r="R4" s="25"/>
      <c r="S4" s="24"/>
      <c r="T4" s="25"/>
      <c r="U4" s="27"/>
      <c r="V4" s="28"/>
      <c r="W4" s="29"/>
    </row>
    <row r="5" spans="2:23" s="3" customFormat="1" ht="31.5" customHeight="1">
      <c r="B5" s="3" t="s">
        <v>22</v>
      </c>
      <c r="C5" s="3">
        <v>1304</v>
      </c>
      <c r="E5" s="30" t="s">
        <v>23</v>
      </c>
      <c r="F5" s="31" t="s">
        <v>24</v>
      </c>
      <c r="G5" s="31" t="s">
        <v>25</v>
      </c>
      <c r="H5" s="6">
        <v>646</v>
      </c>
      <c r="I5" s="32">
        <f>H5/H37</f>
        <v>0.009577464788732394</v>
      </c>
      <c r="J5" s="5">
        <v>21611.38</v>
      </c>
      <c r="K5" s="33">
        <f>J5/J37</f>
        <v>0.006823692711915818</v>
      </c>
      <c r="L5" s="34">
        <f aca="true" t="shared" si="0" ref="L5:L36">J5/H5</f>
        <v>33.454148606811145</v>
      </c>
      <c r="M5" s="35">
        <v>273</v>
      </c>
      <c r="N5" s="4">
        <f aca="true" t="shared" si="1" ref="N5:N34">M5/H5</f>
        <v>0.42260061919504643</v>
      </c>
      <c r="O5" s="35">
        <v>14</v>
      </c>
      <c r="P5" s="4">
        <f aca="true" t="shared" si="2" ref="P5:P35">O5/H5</f>
        <v>0.021671826625386997</v>
      </c>
      <c r="Q5" s="35">
        <v>25</v>
      </c>
      <c r="R5" s="4">
        <f aca="true" t="shared" si="3" ref="R5:R35">Q5/H5</f>
        <v>0.03869969040247678</v>
      </c>
      <c r="S5" s="3">
        <v>140</v>
      </c>
      <c r="T5" s="32">
        <f aca="true" t="shared" si="4" ref="T5:T36">S5/H5</f>
        <v>0.21671826625386997</v>
      </c>
      <c r="U5" s="6"/>
      <c r="V5" s="32"/>
      <c r="W5" s="36"/>
    </row>
    <row r="6" spans="2:23" s="3" customFormat="1" ht="24.75" customHeight="1">
      <c r="B6" s="3" t="s">
        <v>26</v>
      </c>
      <c r="C6" s="3">
        <v>1659</v>
      </c>
      <c r="F6" s="3" t="s">
        <v>27</v>
      </c>
      <c r="G6" s="31" t="s">
        <v>28</v>
      </c>
      <c r="H6" s="6">
        <v>1088</v>
      </c>
      <c r="I6" s="32">
        <f>H6/H37</f>
        <v>0.01613046701260193</v>
      </c>
      <c r="J6" s="5">
        <f>'[1]Sheet1'!$E$1092</f>
        <v>30928.830000000005</v>
      </c>
      <c r="K6" s="33">
        <f>J6/J37</f>
        <v>0.009765634210267153</v>
      </c>
      <c r="L6" s="34">
        <f t="shared" si="0"/>
        <v>28.42723345588236</v>
      </c>
      <c r="M6" s="35">
        <v>370</v>
      </c>
      <c r="N6" s="4">
        <f t="shared" si="1"/>
        <v>0.3400735294117647</v>
      </c>
      <c r="O6" s="35">
        <v>7</v>
      </c>
      <c r="P6" s="4">
        <f t="shared" si="2"/>
        <v>0.006433823529411764</v>
      </c>
      <c r="Q6" s="35">
        <v>17</v>
      </c>
      <c r="R6" s="4">
        <f t="shared" si="3"/>
        <v>0.015625</v>
      </c>
      <c r="S6" s="3">
        <v>408</v>
      </c>
      <c r="T6" s="32">
        <f t="shared" si="4"/>
        <v>0.375</v>
      </c>
      <c r="U6" s="6"/>
      <c r="V6" s="32"/>
      <c r="W6" s="36"/>
    </row>
    <row r="7" spans="6:23" s="3" customFormat="1" ht="18" customHeight="1">
      <c r="F7" s="3">
        <v>305</v>
      </c>
      <c r="G7" s="31" t="s">
        <v>29</v>
      </c>
      <c r="H7" s="6">
        <v>878</v>
      </c>
      <c r="I7" s="32">
        <f>H7/H37</f>
        <v>0.01301704966641957</v>
      </c>
      <c r="J7" s="5">
        <v>23377.569999999992</v>
      </c>
      <c r="K7" s="33">
        <f>J7/J37</f>
        <v>0.007381358989166902</v>
      </c>
      <c r="L7" s="34">
        <f t="shared" si="0"/>
        <v>26.62593394077448</v>
      </c>
      <c r="M7" s="35">
        <v>285</v>
      </c>
      <c r="N7" s="4">
        <f t="shared" si="1"/>
        <v>0.3246013667425968</v>
      </c>
      <c r="O7" s="35">
        <v>9</v>
      </c>
      <c r="P7" s="4">
        <f t="shared" si="2"/>
        <v>0.010250569476082005</v>
      </c>
      <c r="Q7" s="35">
        <v>73</v>
      </c>
      <c r="R7" s="4">
        <f t="shared" si="3"/>
        <v>0.08314350797266515</v>
      </c>
      <c r="S7" s="3">
        <v>268</v>
      </c>
      <c r="T7" s="32">
        <f t="shared" si="4"/>
        <v>0.3052391799544419</v>
      </c>
      <c r="U7" s="6"/>
      <c r="V7" s="32"/>
      <c r="W7" s="36"/>
    </row>
    <row r="8" spans="2:23" s="3" customFormat="1" ht="39" customHeight="1">
      <c r="B8" s="3" t="s">
        <v>30</v>
      </c>
      <c r="C8" s="3">
        <v>1031</v>
      </c>
      <c r="F8" s="31" t="s">
        <v>31</v>
      </c>
      <c r="G8" s="31" t="s">
        <v>32</v>
      </c>
      <c r="H8" s="6">
        <v>1609</v>
      </c>
      <c r="I8" s="32">
        <f>H8/H37</f>
        <v>0.02385470719051149</v>
      </c>
      <c r="J8" s="5">
        <v>43792.320000000036</v>
      </c>
      <c r="K8" s="33">
        <f>J8/J37</f>
        <v>0.013827221344582601</v>
      </c>
      <c r="L8" s="34">
        <f t="shared" si="0"/>
        <v>27.217103791174665</v>
      </c>
      <c r="M8" s="35">
        <v>464</v>
      </c>
      <c r="N8" s="4">
        <f t="shared" si="1"/>
        <v>0.28837787445618396</v>
      </c>
      <c r="O8" s="35">
        <v>27</v>
      </c>
      <c r="P8" s="4">
        <f t="shared" si="2"/>
        <v>0.01678060907395898</v>
      </c>
      <c r="Q8" s="35">
        <v>77</v>
      </c>
      <c r="R8" s="4">
        <f t="shared" si="3"/>
        <v>0.04785581106277191</v>
      </c>
      <c r="S8" s="3">
        <v>410</v>
      </c>
      <c r="T8" s="32">
        <f t="shared" si="4"/>
        <v>0.254816656308266</v>
      </c>
      <c r="U8" s="6"/>
      <c r="V8" s="32"/>
      <c r="W8" s="36"/>
    </row>
    <row r="9" spans="2:23" s="3" customFormat="1" ht="39.75" customHeight="1">
      <c r="B9" s="3" t="s">
        <v>33</v>
      </c>
      <c r="C9" s="3">
        <v>1156</v>
      </c>
      <c r="F9" s="31" t="s">
        <v>34</v>
      </c>
      <c r="G9" s="31" t="s">
        <v>35</v>
      </c>
      <c r="H9" s="6">
        <v>2996</v>
      </c>
      <c r="I9" s="32">
        <f>H9/H37</f>
        <v>0.044418087472201634</v>
      </c>
      <c r="J9" s="5">
        <v>86230.45000000035</v>
      </c>
      <c r="K9" s="33">
        <f>J9/J37</f>
        <v>0.027226863495539096</v>
      </c>
      <c r="L9" s="34">
        <f t="shared" si="0"/>
        <v>28.781859145527484</v>
      </c>
      <c r="M9" s="42">
        <v>898</v>
      </c>
      <c r="N9" s="4">
        <f t="shared" si="1"/>
        <v>0.29973297730307075</v>
      </c>
      <c r="O9" s="42">
        <v>104</v>
      </c>
      <c r="P9" s="4">
        <f t="shared" si="2"/>
        <v>0.03471295060080107</v>
      </c>
      <c r="Q9" s="42">
        <v>144</v>
      </c>
      <c r="R9" s="4">
        <f t="shared" si="3"/>
        <v>0.04806408544726302</v>
      </c>
      <c r="S9" s="3">
        <v>847</v>
      </c>
      <c r="T9" s="32">
        <f t="shared" si="4"/>
        <v>0.2827102803738318</v>
      </c>
      <c r="U9" s="6"/>
      <c r="V9" s="32"/>
      <c r="W9" s="36"/>
    </row>
    <row r="10" spans="2:23" s="3" customFormat="1" ht="36" customHeight="1">
      <c r="B10" s="3" t="s">
        <v>36</v>
      </c>
      <c r="C10" s="3">
        <v>1973</v>
      </c>
      <c r="F10" s="3" t="s">
        <v>37</v>
      </c>
      <c r="G10" s="31" t="s">
        <v>38</v>
      </c>
      <c r="H10" s="6">
        <v>1182</v>
      </c>
      <c r="I10" s="32">
        <f>H10/H37</f>
        <v>0.017524091919940695</v>
      </c>
      <c r="J10" s="5">
        <v>36729.500000000044</v>
      </c>
      <c r="K10" s="33">
        <f>J10/J37</f>
        <v>0.011597168781554548</v>
      </c>
      <c r="L10" s="34">
        <f t="shared" si="0"/>
        <v>31.074027072758074</v>
      </c>
      <c r="M10" s="42">
        <v>486</v>
      </c>
      <c r="N10" s="4">
        <f t="shared" si="1"/>
        <v>0.41116751269035534</v>
      </c>
      <c r="O10" s="42">
        <v>45</v>
      </c>
      <c r="P10" s="4">
        <f t="shared" si="2"/>
        <v>0.03807106598984772</v>
      </c>
      <c r="Q10" s="42">
        <v>88</v>
      </c>
      <c r="R10" s="4">
        <f t="shared" si="3"/>
        <v>0.07445008460236886</v>
      </c>
      <c r="S10" s="3">
        <v>287</v>
      </c>
      <c r="T10" s="32">
        <f t="shared" si="4"/>
        <v>0.2428087986463621</v>
      </c>
      <c r="U10" s="6"/>
      <c r="V10" s="32"/>
      <c r="W10" s="36"/>
    </row>
    <row r="11" spans="2:23" s="3" customFormat="1" ht="30" customHeight="1">
      <c r="B11" s="3" t="s">
        <v>39</v>
      </c>
      <c r="C11" s="3">
        <v>1703</v>
      </c>
      <c r="F11" s="31" t="s">
        <v>40</v>
      </c>
      <c r="G11" s="31" t="s">
        <v>41</v>
      </c>
      <c r="H11" s="6">
        <v>1135</v>
      </c>
      <c r="I11" s="32">
        <f>H11/H37</f>
        <v>0.016827279466271314</v>
      </c>
      <c r="J11" s="5">
        <v>28411.83</v>
      </c>
      <c r="K11" s="33">
        <f>J11/J37</f>
        <v>0.008970903167830615</v>
      </c>
      <c r="L11" s="34">
        <f t="shared" si="0"/>
        <v>25.03244933920705</v>
      </c>
      <c r="M11" s="42">
        <v>307</v>
      </c>
      <c r="N11" s="4">
        <f t="shared" si="1"/>
        <v>0.27048458149779736</v>
      </c>
      <c r="O11" s="43">
        <v>32</v>
      </c>
      <c r="P11" s="4">
        <f t="shared" si="2"/>
        <v>0.028193832599118944</v>
      </c>
      <c r="Q11" s="43">
        <v>33</v>
      </c>
      <c r="R11" s="4">
        <f t="shared" si="3"/>
        <v>0.02907488986784141</v>
      </c>
      <c r="S11" s="3">
        <v>349</v>
      </c>
      <c r="T11" s="32">
        <f t="shared" si="4"/>
        <v>0.307488986784141</v>
      </c>
      <c r="U11" s="6"/>
      <c r="V11" s="32"/>
      <c r="W11" s="36"/>
    </row>
    <row r="12" spans="2:23" s="3" customFormat="1" ht="40.5" customHeight="1">
      <c r="B12" s="3" t="s">
        <v>42</v>
      </c>
      <c r="C12" s="3">
        <v>1325</v>
      </c>
      <c r="F12" s="3" t="s">
        <v>43</v>
      </c>
      <c r="G12" s="31" t="s">
        <v>44</v>
      </c>
      <c r="H12" s="6">
        <v>2012</v>
      </c>
      <c r="I12" s="32">
        <f>H12/H37</f>
        <v>0.029829503335804298</v>
      </c>
      <c r="J12" s="5">
        <v>67017.65</v>
      </c>
      <c r="K12" s="33">
        <f>J12/J37</f>
        <v>0.021160511261878005</v>
      </c>
      <c r="L12" s="34">
        <f t="shared" si="0"/>
        <v>33.308971172962224</v>
      </c>
      <c r="M12" s="35">
        <v>1137</v>
      </c>
      <c r="N12" s="4">
        <f t="shared" si="1"/>
        <v>0.5651093439363817</v>
      </c>
      <c r="O12" s="35">
        <v>29</v>
      </c>
      <c r="P12" s="4">
        <f t="shared" si="2"/>
        <v>0.01441351888667992</v>
      </c>
      <c r="Q12" s="35">
        <v>96</v>
      </c>
      <c r="R12" s="4">
        <f t="shared" si="3"/>
        <v>0.04771371769383698</v>
      </c>
      <c r="S12" s="3">
        <v>413</v>
      </c>
      <c r="T12" s="32">
        <f t="shared" si="4"/>
        <v>0.20526838966202784</v>
      </c>
      <c r="U12" s="6"/>
      <c r="V12" s="32"/>
      <c r="W12" s="36"/>
    </row>
    <row r="13" spans="2:23" s="3" customFormat="1" ht="18.75" customHeight="1">
      <c r="B13" s="3" t="s">
        <v>45</v>
      </c>
      <c r="C13" s="3">
        <v>1651</v>
      </c>
      <c r="E13" s="30" t="s">
        <v>46</v>
      </c>
      <c r="F13" s="3">
        <v>330</v>
      </c>
      <c r="G13" s="31" t="s">
        <v>47</v>
      </c>
      <c r="H13" s="6">
        <v>2298</v>
      </c>
      <c r="I13" s="32">
        <f>H13/H37</f>
        <v>0.03406968124536694</v>
      </c>
      <c r="J13" s="84">
        <v>75761.1100000002</v>
      </c>
      <c r="K13" s="33">
        <f>J13/J37</f>
        <v>0.023921218087584132</v>
      </c>
      <c r="L13" s="34">
        <f t="shared" si="0"/>
        <v>32.96828111401227</v>
      </c>
      <c r="M13" s="42">
        <v>1032</v>
      </c>
      <c r="N13" s="4">
        <f t="shared" si="1"/>
        <v>0.4490861618798956</v>
      </c>
      <c r="O13" s="42">
        <v>24</v>
      </c>
      <c r="P13" s="4">
        <f t="shared" si="2"/>
        <v>0.010443864229765013</v>
      </c>
      <c r="Q13" s="42">
        <v>52</v>
      </c>
      <c r="R13" s="4">
        <f t="shared" si="3"/>
        <v>0.022628372497824196</v>
      </c>
      <c r="S13" s="3">
        <v>445</v>
      </c>
      <c r="T13" s="32">
        <f t="shared" si="4"/>
        <v>0.1936466492602263</v>
      </c>
      <c r="U13" s="6"/>
      <c r="V13" s="32"/>
      <c r="W13" s="36"/>
    </row>
    <row r="14" spans="2:23" s="3" customFormat="1" ht="14.25" customHeight="1">
      <c r="B14" s="3" t="s">
        <v>48</v>
      </c>
      <c r="C14" s="3">
        <v>1267</v>
      </c>
      <c r="F14" s="31" t="s">
        <v>49</v>
      </c>
      <c r="G14" s="31" t="s">
        <v>50</v>
      </c>
      <c r="H14" s="6">
        <v>3371</v>
      </c>
      <c r="I14" s="32">
        <f>H14/H37</f>
        <v>0.049977761304670125</v>
      </c>
      <c r="J14" s="5">
        <v>256216.27</v>
      </c>
      <c r="K14" s="33">
        <f>J14/J37</f>
        <v>0.0808990954891939</v>
      </c>
      <c r="L14" s="34">
        <f t="shared" si="0"/>
        <v>76.00601305250667</v>
      </c>
      <c r="M14" s="35">
        <v>973</v>
      </c>
      <c r="N14" s="4">
        <f t="shared" si="1"/>
        <v>0.2886383862355384</v>
      </c>
      <c r="O14" s="35">
        <v>21</v>
      </c>
      <c r="P14" s="4">
        <f t="shared" si="2"/>
        <v>0.006229605458320973</v>
      </c>
      <c r="Q14" s="35">
        <v>75</v>
      </c>
      <c r="R14" s="4">
        <f t="shared" si="3"/>
        <v>0.022248590922574904</v>
      </c>
      <c r="S14" s="3">
        <v>569</v>
      </c>
      <c r="T14" s="32">
        <f t="shared" si="4"/>
        <v>0.1687926431326016</v>
      </c>
      <c r="U14" s="6"/>
      <c r="V14" s="32"/>
      <c r="W14" s="36"/>
    </row>
    <row r="15" spans="2:23" s="3" customFormat="1" ht="14.25" customHeight="1">
      <c r="B15" s="3" t="s">
        <v>51</v>
      </c>
      <c r="C15" s="3">
        <v>1302</v>
      </c>
      <c r="F15" s="3" t="s">
        <v>52</v>
      </c>
      <c r="G15" s="31" t="s">
        <v>53</v>
      </c>
      <c r="H15" s="6">
        <v>310</v>
      </c>
      <c r="I15" s="32">
        <f>H15/H37</f>
        <v>0.004595997034840623</v>
      </c>
      <c r="J15" s="5">
        <v>5125.04</v>
      </c>
      <c r="K15" s="33">
        <f>J15/J37</f>
        <v>0.0016182075414099906</v>
      </c>
      <c r="L15" s="34">
        <f t="shared" si="0"/>
        <v>16.532387096774194</v>
      </c>
      <c r="M15" s="35">
        <v>33</v>
      </c>
      <c r="N15" s="4">
        <f t="shared" si="1"/>
        <v>0.1064516129032258</v>
      </c>
      <c r="O15" s="35">
        <v>4</v>
      </c>
      <c r="P15" s="4">
        <f t="shared" si="2"/>
        <v>0.012903225806451613</v>
      </c>
      <c r="Q15" s="35">
        <v>3</v>
      </c>
      <c r="R15" s="4">
        <f t="shared" si="3"/>
        <v>0.00967741935483871</v>
      </c>
      <c r="S15" s="3">
        <v>55</v>
      </c>
      <c r="T15" s="32">
        <f t="shared" si="4"/>
        <v>0.1774193548387097</v>
      </c>
      <c r="U15" s="6"/>
      <c r="V15" s="32"/>
      <c r="W15" s="36"/>
    </row>
    <row r="16" spans="2:23" s="37" customFormat="1" ht="15" customHeight="1">
      <c r="B16" s="38" t="s">
        <v>54</v>
      </c>
      <c r="C16" s="3">
        <v>2016</v>
      </c>
      <c r="F16" s="37">
        <v>336</v>
      </c>
      <c r="G16" s="39" t="s">
        <v>55</v>
      </c>
      <c r="H16" s="6">
        <v>341</v>
      </c>
      <c r="I16" s="32">
        <f>H16/H37</f>
        <v>0.005055596738324685</v>
      </c>
      <c r="J16" s="5">
        <v>11931.17</v>
      </c>
      <c r="K16" s="33">
        <f>J16/J37</f>
        <v>0.003767211430904859</v>
      </c>
      <c r="L16" s="34">
        <f t="shared" si="0"/>
        <v>34.98876832844575</v>
      </c>
      <c r="M16" s="35">
        <v>102</v>
      </c>
      <c r="N16" s="4">
        <f t="shared" si="1"/>
        <v>0.2991202346041056</v>
      </c>
      <c r="O16" s="35">
        <v>4</v>
      </c>
      <c r="P16" s="4">
        <f t="shared" si="2"/>
        <v>0.011730205278592375</v>
      </c>
      <c r="Q16" s="35">
        <v>17</v>
      </c>
      <c r="R16" s="4">
        <f t="shared" si="3"/>
        <v>0.04985337243401759</v>
      </c>
      <c r="S16" s="3">
        <v>72</v>
      </c>
      <c r="T16" s="32">
        <f t="shared" si="4"/>
        <v>0.21114369501466276</v>
      </c>
      <c r="U16" s="6"/>
      <c r="V16" s="32"/>
      <c r="W16" s="41"/>
    </row>
    <row r="17" spans="2:23" s="37" customFormat="1" ht="18.75" customHeight="1">
      <c r="B17" s="38" t="s">
        <v>56</v>
      </c>
      <c r="C17" s="3">
        <v>3093</v>
      </c>
      <c r="F17" s="37">
        <v>337</v>
      </c>
      <c r="G17" s="31" t="s">
        <v>57</v>
      </c>
      <c r="H17" s="6">
        <v>348</v>
      </c>
      <c r="I17" s="32">
        <f>H17/H37</f>
        <v>0.005159377316530763</v>
      </c>
      <c r="J17" s="5">
        <v>11990.96</v>
      </c>
      <c r="K17" s="33">
        <f>J17/J37</f>
        <v>0.003786089845297898</v>
      </c>
      <c r="L17" s="34">
        <f t="shared" si="0"/>
        <v>34.4567816091954</v>
      </c>
      <c r="M17" s="35">
        <v>166</v>
      </c>
      <c r="N17" s="4">
        <f t="shared" si="1"/>
        <v>0.47701149425287354</v>
      </c>
      <c r="O17" s="35">
        <v>0</v>
      </c>
      <c r="P17" s="4">
        <f t="shared" si="2"/>
        <v>0</v>
      </c>
      <c r="Q17" s="35">
        <v>23</v>
      </c>
      <c r="R17" s="4">
        <f t="shared" si="3"/>
        <v>0.06609195402298851</v>
      </c>
      <c r="S17" s="3">
        <v>50</v>
      </c>
      <c r="T17" s="32">
        <f t="shared" si="4"/>
        <v>0.14367816091954022</v>
      </c>
      <c r="U17" s="40"/>
      <c r="V17" s="32"/>
      <c r="W17" s="36"/>
    </row>
    <row r="18" spans="2:23" s="37" customFormat="1" ht="19.5" customHeight="1">
      <c r="B18" s="38" t="s">
        <v>58</v>
      </c>
      <c r="C18" s="3">
        <v>2306</v>
      </c>
      <c r="F18" s="3">
        <v>338</v>
      </c>
      <c r="G18" s="39" t="s">
        <v>59</v>
      </c>
      <c r="H18" s="6">
        <v>3418</v>
      </c>
      <c r="I18" s="32">
        <f>H18/H37</f>
        <v>0.05067457375833951</v>
      </c>
      <c r="J18" s="5">
        <v>192805.93</v>
      </c>
      <c r="K18" s="33">
        <f>J18/J37</f>
        <v>0.060877575580788976</v>
      </c>
      <c r="L18" s="34">
        <f t="shared" si="0"/>
        <v>56.40899063779988</v>
      </c>
      <c r="M18" s="35">
        <v>1195</v>
      </c>
      <c r="N18" s="4">
        <f t="shared" si="1"/>
        <v>0.34961966062024574</v>
      </c>
      <c r="O18" s="35">
        <v>29</v>
      </c>
      <c r="P18" s="4">
        <f t="shared" si="2"/>
        <v>0.008484493856056173</v>
      </c>
      <c r="Q18" s="35">
        <v>70</v>
      </c>
      <c r="R18" s="4">
        <f t="shared" si="3"/>
        <v>0.02047981275599766</v>
      </c>
      <c r="S18" s="3">
        <v>528</v>
      </c>
      <c r="T18" s="32">
        <f t="shared" si="4"/>
        <v>0.15447630193095377</v>
      </c>
      <c r="U18" s="40"/>
      <c r="V18" s="32"/>
      <c r="W18" s="36"/>
    </row>
    <row r="19" spans="2:23" s="3" customFormat="1" ht="16.5" customHeight="1">
      <c r="B19" s="3" t="s">
        <v>60</v>
      </c>
      <c r="C19" s="3">
        <v>1089</v>
      </c>
      <c r="E19" s="37"/>
      <c r="F19" s="3">
        <v>339</v>
      </c>
      <c r="G19" s="39" t="s">
        <v>61</v>
      </c>
      <c r="H19" s="6">
        <v>428</v>
      </c>
      <c r="I19" s="32">
        <f>H19/H37</f>
        <v>0.006345441067457376</v>
      </c>
      <c r="J19" s="5">
        <v>15047.5</v>
      </c>
      <c r="K19" s="33">
        <f>J19/J37</f>
        <v>0.004751178133120294</v>
      </c>
      <c r="L19" s="34">
        <f t="shared" si="0"/>
        <v>35.157710280373834</v>
      </c>
      <c r="M19" s="35">
        <v>238</v>
      </c>
      <c r="N19" s="4">
        <f t="shared" si="1"/>
        <v>0.5560747663551402</v>
      </c>
      <c r="O19" s="35">
        <v>0</v>
      </c>
      <c r="P19" s="4">
        <f t="shared" si="2"/>
        <v>0</v>
      </c>
      <c r="Q19" s="35">
        <v>5</v>
      </c>
      <c r="R19" s="4">
        <f t="shared" si="3"/>
        <v>0.011682242990654205</v>
      </c>
      <c r="S19" s="3">
        <v>83</v>
      </c>
      <c r="T19" s="32">
        <f t="shared" si="4"/>
        <v>0.1939252336448598</v>
      </c>
      <c r="U19" s="6"/>
      <c r="V19" s="32"/>
      <c r="W19" s="41"/>
    </row>
    <row r="20" spans="2:23" s="3" customFormat="1" ht="15.75" customHeight="1">
      <c r="B20" s="3" t="s">
        <v>62</v>
      </c>
      <c r="C20" s="3">
        <v>1057</v>
      </c>
      <c r="E20" s="45" t="s">
        <v>63</v>
      </c>
      <c r="F20" s="3">
        <v>340</v>
      </c>
      <c r="G20" s="31" t="s">
        <v>64</v>
      </c>
      <c r="H20" s="6">
        <v>3512</v>
      </c>
      <c r="I20" s="32">
        <f>H20/H37</f>
        <v>0.05206819866567828</v>
      </c>
      <c r="J20" s="5">
        <v>143871.86</v>
      </c>
      <c r="K20" s="33">
        <f>J20/J37</f>
        <v>0.04542687059002122</v>
      </c>
      <c r="L20" s="34">
        <f t="shared" si="0"/>
        <v>40.96579157175398</v>
      </c>
      <c r="M20" s="42">
        <v>842</v>
      </c>
      <c r="N20" s="4">
        <f t="shared" si="1"/>
        <v>0.239749430523918</v>
      </c>
      <c r="O20" s="43">
        <v>294</v>
      </c>
      <c r="P20" s="4">
        <f t="shared" si="2"/>
        <v>0.0837129840546697</v>
      </c>
      <c r="Q20" s="43">
        <v>247</v>
      </c>
      <c r="R20" s="4">
        <f t="shared" si="3"/>
        <v>0.07033029612756264</v>
      </c>
      <c r="S20" s="3">
        <v>1351</v>
      </c>
      <c r="T20" s="32">
        <f t="shared" si="4"/>
        <v>0.38468109339407747</v>
      </c>
      <c r="U20" s="6"/>
      <c r="V20" s="32"/>
      <c r="W20" s="41"/>
    </row>
    <row r="21" spans="2:23" s="37" customFormat="1" ht="19.5" customHeight="1">
      <c r="B21" s="38" t="s">
        <v>65</v>
      </c>
      <c r="C21" s="3">
        <v>766</v>
      </c>
      <c r="E21" s="45"/>
      <c r="F21" s="3">
        <v>341</v>
      </c>
      <c r="G21" s="39" t="s">
        <v>66</v>
      </c>
      <c r="H21" s="6">
        <v>2487</v>
      </c>
      <c r="I21" s="32">
        <f>H21/H37</f>
        <v>0.03687175685693106</v>
      </c>
      <c r="J21" s="5">
        <v>140379.61</v>
      </c>
      <c r="K21" s="33">
        <f>J21/J37</f>
        <v>0.044324208896358526</v>
      </c>
      <c r="L21" s="34">
        <f t="shared" si="0"/>
        <v>56.445359871330915</v>
      </c>
      <c r="M21" s="35">
        <v>1333</v>
      </c>
      <c r="N21" s="4">
        <f t="shared" si="1"/>
        <v>0.5359871330920788</v>
      </c>
      <c r="O21" s="35">
        <v>85</v>
      </c>
      <c r="P21" s="4">
        <f t="shared" si="2"/>
        <v>0.03417772416566144</v>
      </c>
      <c r="Q21" s="35">
        <v>221</v>
      </c>
      <c r="R21" s="4">
        <f t="shared" si="3"/>
        <v>0.08886208283071974</v>
      </c>
      <c r="S21" s="3">
        <v>880</v>
      </c>
      <c r="T21" s="32">
        <f t="shared" si="4"/>
        <v>0.3538399678327302</v>
      </c>
      <c r="U21" s="40"/>
      <c r="V21" s="32"/>
      <c r="W21" s="41"/>
    </row>
    <row r="22" spans="2:23" s="37" customFormat="1" ht="17.25" customHeight="1">
      <c r="B22" s="38"/>
      <c r="C22" s="3"/>
      <c r="E22" s="45"/>
      <c r="F22" s="31">
        <v>342</v>
      </c>
      <c r="G22" s="39" t="s">
        <v>67</v>
      </c>
      <c r="H22" s="6">
        <v>6504</v>
      </c>
      <c r="I22" s="32">
        <f>H22/H37</f>
        <v>0.09642698295033358</v>
      </c>
      <c r="J22" s="5">
        <v>363314.57</v>
      </c>
      <c r="K22" s="33">
        <f>J22/J37</f>
        <v>0.11471488555760109</v>
      </c>
      <c r="L22" s="34">
        <f t="shared" si="0"/>
        <v>55.860173739237396</v>
      </c>
      <c r="M22" s="35">
        <v>1200</v>
      </c>
      <c r="N22" s="4">
        <f t="shared" si="1"/>
        <v>0.18450184501845018</v>
      </c>
      <c r="O22" s="35">
        <v>573</v>
      </c>
      <c r="P22" s="4">
        <f t="shared" si="2"/>
        <v>0.08809963099630996</v>
      </c>
      <c r="Q22" s="35">
        <v>487</v>
      </c>
      <c r="R22" s="4">
        <f t="shared" si="3"/>
        <v>0.0748769987699877</v>
      </c>
      <c r="S22" s="46">
        <v>2163</v>
      </c>
      <c r="T22" s="32">
        <f t="shared" si="4"/>
        <v>0.3325645756457565</v>
      </c>
      <c r="U22" s="40"/>
      <c r="V22" s="32"/>
      <c r="W22" s="41"/>
    </row>
    <row r="23" spans="2:23" s="37" customFormat="1" ht="14.25" customHeight="1">
      <c r="B23" s="38"/>
      <c r="C23" s="3"/>
      <c r="E23" s="45"/>
      <c r="F23" s="3">
        <v>343</v>
      </c>
      <c r="G23" s="39" t="s">
        <v>68</v>
      </c>
      <c r="H23" s="6">
        <v>2484</v>
      </c>
      <c r="I23" s="32">
        <f>H23/H37</f>
        <v>0.03682727946627131</v>
      </c>
      <c r="J23" s="5">
        <v>109448.2</v>
      </c>
      <c r="K23" s="33">
        <f>J23/J37</f>
        <v>0.03455776006309198</v>
      </c>
      <c r="L23" s="34">
        <f t="shared" si="0"/>
        <v>44.06127214170692</v>
      </c>
      <c r="M23" s="35">
        <v>388</v>
      </c>
      <c r="N23" s="4">
        <f t="shared" si="1"/>
        <v>0.15619967793880837</v>
      </c>
      <c r="O23" s="43">
        <v>221</v>
      </c>
      <c r="P23" s="4">
        <f t="shared" si="2"/>
        <v>0.0889694041867955</v>
      </c>
      <c r="Q23" s="43">
        <v>161</v>
      </c>
      <c r="R23" s="4">
        <f t="shared" si="3"/>
        <v>0.06481481481481481</v>
      </c>
      <c r="S23" s="46">
        <v>698</v>
      </c>
      <c r="T23" s="32">
        <f t="shared" si="4"/>
        <v>0.2809983896940419</v>
      </c>
      <c r="U23" s="40"/>
      <c r="V23" s="32"/>
      <c r="W23" s="41"/>
    </row>
    <row r="24" spans="2:23" s="37" customFormat="1" ht="17.25" customHeight="1">
      <c r="B24" s="38"/>
      <c r="C24" s="3"/>
      <c r="E24" s="45"/>
      <c r="F24" s="3">
        <v>344</v>
      </c>
      <c r="G24" s="39" t="s">
        <v>69</v>
      </c>
      <c r="H24" s="6">
        <v>3424</v>
      </c>
      <c r="I24" s="32">
        <f>H24/H37</f>
        <v>0.05076352853965901</v>
      </c>
      <c r="J24" s="5">
        <v>221905.1</v>
      </c>
      <c r="K24" s="33">
        <f>J24/J37</f>
        <v>0.07006550315652914</v>
      </c>
      <c r="L24" s="34">
        <f t="shared" si="0"/>
        <v>64.80873247663551</v>
      </c>
      <c r="M24" s="35">
        <v>460</v>
      </c>
      <c r="N24" s="4">
        <f t="shared" si="1"/>
        <v>0.13434579439252337</v>
      </c>
      <c r="O24" s="43">
        <v>228</v>
      </c>
      <c r="P24" s="4">
        <f t="shared" si="2"/>
        <v>0.06658878504672897</v>
      </c>
      <c r="Q24" s="43">
        <v>124</v>
      </c>
      <c r="R24" s="4">
        <f t="shared" si="3"/>
        <v>0.036214953271028034</v>
      </c>
      <c r="S24" s="46">
        <v>1209</v>
      </c>
      <c r="T24" s="32">
        <f t="shared" si="4"/>
        <v>0.35309579439252337</v>
      </c>
      <c r="U24" s="40"/>
      <c r="V24" s="32"/>
      <c r="W24" s="41"/>
    </row>
    <row r="25" spans="2:23" s="37" customFormat="1" ht="20.25" customHeight="1">
      <c r="B25" s="38"/>
      <c r="C25" s="3"/>
      <c r="E25" s="45"/>
      <c r="F25" s="3">
        <v>345</v>
      </c>
      <c r="G25" s="39" t="s">
        <v>70</v>
      </c>
      <c r="H25" s="6">
        <v>6809</v>
      </c>
      <c r="I25" s="32">
        <f>H25/H37</f>
        <v>0.10094885100074129</v>
      </c>
      <c r="J25" s="5">
        <v>298102.02</v>
      </c>
      <c r="K25" s="33">
        <f>J25/J37</f>
        <v>0.09412432622448837</v>
      </c>
      <c r="L25" s="34">
        <f t="shared" si="0"/>
        <v>43.78058745777648</v>
      </c>
      <c r="M25" s="35">
        <v>771</v>
      </c>
      <c r="N25" s="4">
        <f t="shared" si="1"/>
        <v>0.11323248641503891</v>
      </c>
      <c r="O25" s="43">
        <v>1633</v>
      </c>
      <c r="P25" s="4">
        <f t="shared" si="2"/>
        <v>0.23982963724482304</v>
      </c>
      <c r="Q25" s="43">
        <v>298</v>
      </c>
      <c r="R25" s="4">
        <f t="shared" si="3"/>
        <v>0.04376560434718755</v>
      </c>
      <c r="S25" s="46">
        <v>2368</v>
      </c>
      <c r="T25" s="32">
        <f t="shared" si="4"/>
        <v>0.3477750036716111</v>
      </c>
      <c r="U25" s="40"/>
      <c r="V25" s="32"/>
      <c r="W25" s="41"/>
    </row>
    <row r="26" spans="2:23" s="37" customFormat="1" ht="18" customHeight="1">
      <c r="B26" s="38" t="s">
        <v>71</v>
      </c>
      <c r="C26" s="3">
        <v>1305</v>
      </c>
      <c r="E26" s="45"/>
      <c r="F26" s="3">
        <v>346</v>
      </c>
      <c r="G26" s="39" t="s">
        <v>72</v>
      </c>
      <c r="H26" s="6">
        <v>8938</v>
      </c>
      <c r="I26" s="32">
        <f>H26/H37</f>
        <v>0.13251297257227576</v>
      </c>
      <c r="J26" s="5">
        <v>467805.80999999924</v>
      </c>
      <c r="K26" s="33">
        <f>J26/J37</f>
        <v>0.14770750855747622</v>
      </c>
      <c r="L26" s="34">
        <f t="shared" si="0"/>
        <v>52.33898075632124</v>
      </c>
      <c r="M26" s="35">
        <v>1024</v>
      </c>
      <c r="N26" s="4">
        <f t="shared" si="1"/>
        <v>0.11456701722980532</v>
      </c>
      <c r="O26" s="43">
        <v>588</v>
      </c>
      <c r="P26" s="4">
        <f t="shared" si="2"/>
        <v>0.06578652942492727</v>
      </c>
      <c r="Q26" s="43">
        <v>479</v>
      </c>
      <c r="R26" s="4">
        <f t="shared" si="3"/>
        <v>0.05359140747370776</v>
      </c>
      <c r="S26" s="46">
        <v>2730</v>
      </c>
      <c r="T26" s="32">
        <f t="shared" si="4"/>
        <v>0.3054374580443052</v>
      </c>
      <c r="U26" s="40"/>
      <c r="V26" s="32"/>
      <c r="W26" s="41"/>
    </row>
    <row r="27" spans="2:23" s="37" customFormat="1" ht="13.5" customHeight="1">
      <c r="B27" s="38" t="s">
        <v>73</v>
      </c>
      <c r="C27" s="3">
        <v>121</v>
      </c>
      <c r="E27" s="45"/>
      <c r="F27" s="3">
        <v>347</v>
      </c>
      <c r="G27" s="39" t="s">
        <v>74</v>
      </c>
      <c r="H27" s="6">
        <v>2824</v>
      </c>
      <c r="I27" s="32">
        <f>H27/H37</f>
        <v>0.04186805040770941</v>
      </c>
      <c r="J27" s="5">
        <v>130576.56</v>
      </c>
      <c r="K27" s="33">
        <f>J27/J37</f>
        <v>0.041228941456725045</v>
      </c>
      <c r="L27" s="34">
        <f t="shared" si="0"/>
        <v>46.23815864022663</v>
      </c>
      <c r="M27" s="35">
        <v>762</v>
      </c>
      <c r="N27" s="4">
        <f t="shared" si="1"/>
        <v>0.2698300283286119</v>
      </c>
      <c r="O27" s="43">
        <v>294</v>
      </c>
      <c r="P27" s="4">
        <f t="shared" si="2"/>
        <v>0.10410764872521247</v>
      </c>
      <c r="Q27" s="43">
        <v>176</v>
      </c>
      <c r="R27" s="4">
        <f t="shared" si="3"/>
        <v>0.06232294617563739</v>
      </c>
      <c r="S27" s="46">
        <v>925</v>
      </c>
      <c r="T27" s="32">
        <f t="shared" si="4"/>
        <v>0.32754957507082155</v>
      </c>
      <c r="U27" s="40"/>
      <c r="V27" s="32"/>
      <c r="W27" s="41"/>
    </row>
    <row r="28" spans="2:23" s="37" customFormat="1" ht="16.5" customHeight="1">
      <c r="B28" s="38" t="s">
        <v>75</v>
      </c>
      <c r="C28" s="3">
        <v>782</v>
      </c>
      <c r="E28" s="45"/>
      <c r="F28" s="31" t="s">
        <v>76</v>
      </c>
      <c r="G28" s="39" t="s">
        <v>77</v>
      </c>
      <c r="H28" s="6">
        <v>834</v>
      </c>
      <c r="I28" s="32">
        <f>H28/H37</f>
        <v>0.012364714603409934</v>
      </c>
      <c r="J28" s="5">
        <v>103528.87</v>
      </c>
      <c r="K28" s="33">
        <f>J28/J37</f>
        <v>0.032688759148739234</v>
      </c>
      <c r="L28" s="34">
        <f t="shared" si="0"/>
        <v>124.13533573141487</v>
      </c>
      <c r="M28" s="35">
        <v>273</v>
      </c>
      <c r="N28" s="4">
        <f t="shared" si="1"/>
        <v>0.3273381294964029</v>
      </c>
      <c r="O28" s="35">
        <v>132</v>
      </c>
      <c r="P28" s="4">
        <f t="shared" si="2"/>
        <v>0.15827338129496402</v>
      </c>
      <c r="Q28" s="35">
        <v>55</v>
      </c>
      <c r="R28" s="4">
        <f t="shared" si="3"/>
        <v>0.06594724220623502</v>
      </c>
      <c r="S28" s="46">
        <v>275</v>
      </c>
      <c r="T28" s="32">
        <f t="shared" si="4"/>
        <v>0.32973621103117506</v>
      </c>
      <c r="U28" s="40"/>
      <c r="V28" s="32"/>
      <c r="W28" s="41"/>
    </row>
    <row r="29" spans="2:23" s="37" customFormat="1" ht="12" customHeight="1">
      <c r="B29" s="38"/>
      <c r="C29" s="3"/>
      <c r="E29" s="45" t="s">
        <v>63</v>
      </c>
      <c r="F29" s="3" t="s">
        <v>78</v>
      </c>
      <c r="G29" s="31" t="s">
        <v>79</v>
      </c>
      <c r="H29" s="6">
        <v>607</v>
      </c>
      <c r="I29" s="32">
        <f>H29/H37</f>
        <v>0.008999258710155672</v>
      </c>
      <c r="J29" s="5">
        <v>15915.8</v>
      </c>
      <c r="K29" s="33">
        <f>J29/J37</f>
        <v>0.00502533981931324</v>
      </c>
      <c r="L29" s="34">
        <f t="shared" si="0"/>
        <v>26.220428336079078</v>
      </c>
      <c r="M29" s="35">
        <v>62</v>
      </c>
      <c r="N29" s="4">
        <f t="shared" si="1"/>
        <v>0.10214168039538715</v>
      </c>
      <c r="O29" s="35">
        <v>17</v>
      </c>
      <c r="P29" s="4">
        <f t="shared" si="2"/>
        <v>0.02800658978583196</v>
      </c>
      <c r="Q29" s="35">
        <v>33</v>
      </c>
      <c r="R29" s="4">
        <f t="shared" si="3"/>
        <v>0.054365733113673806</v>
      </c>
      <c r="S29" s="46">
        <v>153</v>
      </c>
      <c r="T29" s="32">
        <f t="shared" si="4"/>
        <v>0.25205930807248766</v>
      </c>
      <c r="U29" s="40"/>
      <c r="V29" s="32"/>
      <c r="W29" s="41"/>
    </row>
    <row r="30" spans="2:23" s="37" customFormat="1" ht="15.75" customHeight="1">
      <c r="B30" s="38" t="s">
        <v>80</v>
      </c>
      <c r="C30" s="3">
        <v>1124</v>
      </c>
      <c r="E30" s="39"/>
      <c r="F30" s="3" t="s">
        <v>81</v>
      </c>
      <c r="G30" s="39" t="s">
        <v>82</v>
      </c>
      <c r="H30" s="6">
        <v>820</v>
      </c>
      <c r="I30" s="32">
        <f>H30/H37</f>
        <v>0.012157153446997776</v>
      </c>
      <c r="J30" s="34">
        <v>33403.42</v>
      </c>
      <c r="K30" s="47">
        <f>J30/J37</f>
        <v>0.010546974492469387</v>
      </c>
      <c r="L30" s="34">
        <f t="shared" si="0"/>
        <v>40.735878048780485</v>
      </c>
      <c r="M30" s="35">
        <v>569</v>
      </c>
      <c r="N30" s="4">
        <f t="shared" si="1"/>
        <v>0.6939024390243902</v>
      </c>
      <c r="O30" s="35">
        <v>6</v>
      </c>
      <c r="P30" s="4">
        <f t="shared" si="2"/>
        <v>0.007317073170731708</v>
      </c>
      <c r="Q30" s="35">
        <v>43</v>
      </c>
      <c r="R30" s="4">
        <f t="shared" si="3"/>
        <v>0.0524390243902439</v>
      </c>
      <c r="S30" s="46">
        <v>241</v>
      </c>
      <c r="T30" s="32">
        <f t="shared" si="4"/>
        <v>0.2939024390243902</v>
      </c>
      <c r="U30" s="40"/>
      <c r="V30" s="32"/>
      <c r="W30" s="41"/>
    </row>
    <row r="31" spans="2:23" s="37" customFormat="1" ht="14.25" customHeight="1">
      <c r="B31" s="38"/>
      <c r="C31" s="3"/>
      <c r="E31" s="44" t="s">
        <v>63</v>
      </c>
      <c r="F31" s="3" t="s">
        <v>83</v>
      </c>
      <c r="G31" s="39" t="s">
        <v>84</v>
      </c>
      <c r="H31" s="6">
        <v>1467</v>
      </c>
      <c r="I31" s="32">
        <f>H31/H37</f>
        <v>0.021749444032616753</v>
      </c>
      <c r="J31" s="34">
        <v>58040.95</v>
      </c>
      <c r="K31" s="47">
        <f>J31/J37</f>
        <v>0.01832615999106352</v>
      </c>
      <c r="L31" s="34">
        <f t="shared" si="0"/>
        <v>39.56438309475119</v>
      </c>
      <c r="M31" s="35">
        <v>518</v>
      </c>
      <c r="N31" s="4">
        <f t="shared" si="1"/>
        <v>0.35310156782549423</v>
      </c>
      <c r="O31" s="35">
        <v>130</v>
      </c>
      <c r="P31" s="4">
        <f t="shared" si="2"/>
        <v>0.08861622358554874</v>
      </c>
      <c r="Q31" s="35">
        <v>57</v>
      </c>
      <c r="R31" s="4">
        <f t="shared" si="3"/>
        <v>0.03885480572597137</v>
      </c>
      <c r="S31" s="46">
        <v>475</v>
      </c>
      <c r="T31" s="32">
        <f t="shared" si="4"/>
        <v>0.3237900477164281</v>
      </c>
      <c r="U31" s="40"/>
      <c r="V31" s="32"/>
      <c r="W31" s="41"/>
    </row>
    <row r="32" spans="2:23" s="37" customFormat="1" ht="12.75">
      <c r="B32" s="38"/>
      <c r="C32" s="3"/>
      <c r="E32" s="44" t="s">
        <v>46</v>
      </c>
      <c r="F32" s="31">
        <v>368</v>
      </c>
      <c r="G32" s="39" t="s">
        <v>85</v>
      </c>
      <c r="H32" s="6">
        <v>137</v>
      </c>
      <c r="I32" s="32">
        <f>H32/H37</f>
        <v>0.0020311341734618234</v>
      </c>
      <c r="J32" s="34">
        <v>3802.6</v>
      </c>
      <c r="K32" s="47">
        <f>J32/J37</f>
        <v>0.0012006532626019758</v>
      </c>
      <c r="L32" s="34">
        <f t="shared" si="0"/>
        <v>27.756204379562043</v>
      </c>
      <c r="M32" s="35">
        <v>31</v>
      </c>
      <c r="N32" s="4">
        <f t="shared" si="1"/>
        <v>0.22627737226277372</v>
      </c>
      <c r="O32" s="35">
        <v>8</v>
      </c>
      <c r="P32" s="4">
        <f t="shared" si="2"/>
        <v>0.058394160583941604</v>
      </c>
      <c r="Q32" s="35">
        <v>2</v>
      </c>
      <c r="R32" s="4">
        <f t="shared" si="3"/>
        <v>0.014598540145985401</v>
      </c>
      <c r="S32" s="46">
        <v>20</v>
      </c>
      <c r="T32" s="32">
        <f t="shared" si="4"/>
        <v>0.145985401459854</v>
      </c>
      <c r="U32" s="40"/>
      <c r="V32" s="32"/>
      <c r="W32" s="36"/>
    </row>
    <row r="33" spans="2:23" s="37" customFormat="1" ht="13.5" customHeight="1">
      <c r="B33" s="38"/>
      <c r="C33" s="3"/>
      <c r="E33" s="44" t="s">
        <v>46</v>
      </c>
      <c r="F33" s="3" t="s">
        <v>86</v>
      </c>
      <c r="G33" s="39" t="s">
        <v>87</v>
      </c>
      <c r="H33" s="6">
        <v>918</v>
      </c>
      <c r="I33" s="32">
        <f>H33/H37</f>
        <v>0.013610081541882877</v>
      </c>
      <c r="J33" s="34">
        <v>31648.21</v>
      </c>
      <c r="K33" s="47">
        <f>J33/J37</f>
        <v>0.009992775099145973</v>
      </c>
      <c r="L33" s="34">
        <f t="shared" si="0"/>
        <v>34.475174291939</v>
      </c>
      <c r="M33" s="35">
        <v>329</v>
      </c>
      <c r="N33" s="4">
        <f t="shared" si="1"/>
        <v>0.35838779956427014</v>
      </c>
      <c r="O33" s="35">
        <v>21</v>
      </c>
      <c r="P33" s="4">
        <f t="shared" si="2"/>
        <v>0.02287581699346405</v>
      </c>
      <c r="Q33" s="35">
        <v>47</v>
      </c>
      <c r="R33" s="4">
        <f t="shared" si="3"/>
        <v>0.05119825708061002</v>
      </c>
      <c r="S33" s="46">
        <v>173</v>
      </c>
      <c r="T33" s="32">
        <f t="shared" si="4"/>
        <v>0.18845315904139434</v>
      </c>
      <c r="U33" s="40"/>
      <c r="V33" s="32"/>
      <c r="W33" s="36"/>
    </row>
    <row r="34" spans="2:23" s="37" customFormat="1" ht="25.5">
      <c r="B34" s="38"/>
      <c r="C34" s="3"/>
      <c r="E34" s="45" t="s">
        <v>46</v>
      </c>
      <c r="F34" s="31">
        <v>657</v>
      </c>
      <c r="G34" s="39" t="s">
        <v>88</v>
      </c>
      <c r="H34" s="6">
        <v>444</v>
      </c>
      <c r="I34" s="32">
        <f>H34/H37</f>
        <v>0.006582653817642698</v>
      </c>
      <c r="J34" s="34">
        <v>17382.955000000005</v>
      </c>
      <c r="K34" s="47">
        <f>J34/J37</f>
        <v>0.0054885871862444995</v>
      </c>
      <c r="L34" s="34">
        <f t="shared" si="0"/>
        <v>39.15079954954956</v>
      </c>
      <c r="M34" s="35">
        <v>131</v>
      </c>
      <c r="N34" s="4">
        <f t="shared" si="1"/>
        <v>0.29504504504504503</v>
      </c>
      <c r="O34" s="35">
        <v>4</v>
      </c>
      <c r="P34" s="4">
        <f t="shared" si="2"/>
        <v>0.009009009009009009</v>
      </c>
      <c r="Q34" s="35">
        <v>0</v>
      </c>
      <c r="R34" s="4">
        <f t="shared" si="3"/>
        <v>0</v>
      </c>
      <c r="S34" s="46">
        <v>96</v>
      </c>
      <c r="T34" s="32">
        <f t="shared" si="4"/>
        <v>0.21621621621621623</v>
      </c>
      <c r="U34" s="40"/>
      <c r="V34" s="32"/>
      <c r="W34" s="36"/>
    </row>
    <row r="35" spans="2:23" s="37" customFormat="1" ht="12.75">
      <c r="B35" s="38"/>
      <c r="C35" s="3"/>
      <c r="E35" s="39"/>
      <c r="F35" s="3">
        <v>658</v>
      </c>
      <c r="G35" s="39" t="s">
        <v>89</v>
      </c>
      <c r="H35" s="6">
        <v>3107</v>
      </c>
      <c r="I35" s="32">
        <f>H35/H37</f>
        <v>0.04606375092661231</v>
      </c>
      <c r="J35" s="34">
        <v>119577.6200000001</v>
      </c>
      <c r="K35" s="47">
        <f>J35/J37</f>
        <v>0.03775607731214942</v>
      </c>
      <c r="L35" s="34">
        <f t="shared" si="0"/>
        <v>38.486520759575185</v>
      </c>
      <c r="M35" s="35">
        <v>1034</v>
      </c>
      <c r="N35" s="4">
        <f>N8</f>
        <v>0.28837787445618396</v>
      </c>
      <c r="O35" s="43">
        <v>4</v>
      </c>
      <c r="P35" s="4">
        <f t="shared" si="2"/>
        <v>0.001287415513356936</v>
      </c>
      <c r="Q35" s="43">
        <v>15</v>
      </c>
      <c r="R35" s="4">
        <f t="shared" si="3"/>
        <v>0.00482780817508851</v>
      </c>
      <c r="S35" s="46">
        <v>558</v>
      </c>
      <c r="T35" s="32">
        <f t="shared" si="4"/>
        <v>0.17959446411329258</v>
      </c>
      <c r="U35" s="40"/>
      <c r="V35" s="32"/>
      <c r="W35" s="36"/>
    </row>
    <row r="36" spans="2:23" s="37" customFormat="1" ht="12.75">
      <c r="B36" s="38"/>
      <c r="C36" s="3"/>
      <c r="E36" s="39"/>
      <c r="F36" s="31">
        <v>659</v>
      </c>
      <c r="G36" s="39" t="s">
        <v>90</v>
      </c>
      <c r="H36" s="3">
        <v>74</v>
      </c>
      <c r="I36" s="32">
        <f>H36/H37</f>
        <v>0.0010971089696071165</v>
      </c>
      <c r="J36" s="34">
        <v>1427.54</v>
      </c>
      <c r="K36" s="47">
        <f>J36/J37</f>
        <v>0.00045073911494630635</v>
      </c>
      <c r="L36" s="34">
        <f t="shared" si="0"/>
        <v>19.29108108108108</v>
      </c>
      <c r="M36" s="35">
        <v>11</v>
      </c>
      <c r="N36" s="4">
        <f>M36/H35</f>
        <v>0.003540392661731574</v>
      </c>
      <c r="O36" s="43">
        <v>0</v>
      </c>
      <c r="P36" s="4">
        <f>O36/H35</f>
        <v>0</v>
      </c>
      <c r="Q36" s="43">
        <v>1</v>
      </c>
      <c r="R36" s="4">
        <f>Q36/H35</f>
        <v>0.000321853878339234</v>
      </c>
      <c r="S36" s="46">
        <v>9</v>
      </c>
      <c r="T36" s="32">
        <f t="shared" si="4"/>
        <v>0.12162162162162163</v>
      </c>
      <c r="U36" s="40"/>
      <c r="V36" s="32"/>
      <c r="W36" s="36"/>
    </row>
    <row r="37" spans="2:22" s="3" customFormat="1" ht="15.75" customHeight="1">
      <c r="B37" s="3" t="s">
        <v>91</v>
      </c>
      <c r="C37" s="3">
        <v>1559</v>
      </c>
      <c r="F37" s="31" t="s">
        <v>92</v>
      </c>
      <c r="G37" s="31"/>
      <c r="H37" s="6">
        <f>SUM(H5:H36)</f>
        <v>67450</v>
      </c>
      <c r="I37" s="4"/>
      <c r="J37" s="5">
        <f>SUM(J5:J36)</f>
        <v>3167109.205</v>
      </c>
      <c r="K37" s="33"/>
      <c r="L37" s="5"/>
      <c r="M37" s="35"/>
      <c r="N37" s="7"/>
      <c r="O37" s="6">
        <f>SUM(O5:O36)</f>
        <v>4587</v>
      </c>
      <c r="P37" s="7"/>
      <c r="Q37" s="6">
        <f>SUM(Q5:Q36)</f>
        <v>3244</v>
      </c>
      <c r="R37" s="7"/>
      <c r="S37" s="6"/>
      <c r="T37" s="4"/>
      <c r="V37" s="4"/>
    </row>
    <row r="38" spans="2:22" s="3" customFormat="1" ht="12.75">
      <c r="B38" s="3" t="s">
        <v>93</v>
      </c>
      <c r="C38" s="3">
        <v>1183</v>
      </c>
      <c r="G38" s="31"/>
      <c r="I38" s="4"/>
      <c r="J38" s="5"/>
      <c r="K38" s="5"/>
      <c r="L38" s="5"/>
      <c r="M38" s="6"/>
      <c r="N38" s="7"/>
      <c r="O38" s="6"/>
      <c r="P38" s="7"/>
      <c r="Q38" s="6"/>
      <c r="R38" s="7"/>
      <c r="T38" s="7"/>
      <c r="V38" s="7"/>
    </row>
    <row r="39" spans="2:22" s="48" customFormat="1" ht="12.75">
      <c r="B39" s="48" t="s">
        <v>94</v>
      </c>
      <c r="C39" s="48">
        <v>883</v>
      </c>
      <c r="G39" s="49"/>
      <c r="H39" s="3"/>
      <c r="I39" s="4"/>
      <c r="J39" s="5"/>
      <c r="K39" s="5"/>
      <c r="L39" s="5"/>
      <c r="M39" s="6"/>
      <c r="N39" s="7"/>
      <c r="O39" s="6"/>
      <c r="P39" s="7"/>
      <c r="Q39" s="6"/>
      <c r="R39" s="7"/>
      <c r="S39" s="3"/>
      <c r="T39" s="7"/>
      <c r="V39" s="8"/>
    </row>
    <row r="40" spans="2:22" s="48" customFormat="1" ht="12.75">
      <c r="B40" s="48" t="s">
        <v>95</v>
      </c>
      <c r="C40" s="48">
        <v>1100</v>
      </c>
      <c r="G40" s="49"/>
      <c r="H40" s="3"/>
      <c r="I40" s="4"/>
      <c r="J40" s="5"/>
      <c r="K40" s="5"/>
      <c r="L40" s="5"/>
      <c r="M40" s="6"/>
      <c r="N40" s="7"/>
      <c r="O40" s="6"/>
      <c r="P40" s="7"/>
      <c r="Q40" s="6"/>
      <c r="R40" s="7"/>
      <c r="S40" s="3"/>
      <c r="T40" s="7"/>
      <c r="V40" s="8"/>
    </row>
    <row r="41" spans="2:22" s="48" customFormat="1" ht="12.75">
      <c r="B41" s="48" t="s">
        <v>96</v>
      </c>
      <c r="C41" s="48">
        <v>1713</v>
      </c>
      <c r="G41" s="49"/>
      <c r="H41" s="3"/>
      <c r="I41" s="4"/>
      <c r="J41" s="5"/>
      <c r="K41" s="5"/>
      <c r="L41" s="5"/>
      <c r="M41" s="6"/>
      <c r="N41" s="7"/>
      <c r="O41" s="6"/>
      <c r="P41" s="7"/>
      <c r="Q41" s="6"/>
      <c r="R41" s="7"/>
      <c r="S41" s="3"/>
      <c r="T41" s="7"/>
      <c r="V41" s="8"/>
    </row>
    <row r="42" spans="2:23" s="48" customFormat="1" ht="12.75">
      <c r="B42" s="48" t="s">
        <v>97</v>
      </c>
      <c r="C42" s="48">
        <v>1414</v>
      </c>
      <c r="G42" s="49"/>
      <c r="H42" s="3"/>
      <c r="I42" s="4"/>
      <c r="J42" s="5"/>
      <c r="K42" s="5"/>
      <c r="L42" s="5"/>
      <c r="M42" s="6"/>
      <c r="N42" s="7"/>
      <c r="O42" s="6"/>
      <c r="P42" s="7"/>
      <c r="Q42" s="6"/>
      <c r="R42" s="7"/>
      <c r="S42" s="3"/>
      <c r="T42" s="7"/>
      <c r="V42" s="8"/>
      <c r="W42" s="50"/>
    </row>
    <row r="43" spans="2:23" s="48" customFormat="1" ht="12.75">
      <c r="B43" s="48" t="s">
        <v>98</v>
      </c>
      <c r="C43" s="48">
        <v>1317</v>
      </c>
      <c r="G43" s="49"/>
      <c r="H43" s="3"/>
      <c r="I43" s="4"/>
      <c r="J43" s="5"/>
      <c r="K43" s="5"/>
      <c r="L43" s="5"/>
      <c r="M43" s="6"/>
      <c r="N43" s="7"/>
      <c r="O43" s="6"/>
      <c r="P43" s="7"/>
      <c r="Q43" s="6"/>
      <c r="R43" s="7"/>
      <c r="S43" s="3"/>
      <c r="T43" s="7"/>
      <c r="V43" s="8"/>
      <c r="W43" s="50"/>
    </row>
    <row r="44" spans="2:23" s="48" customFormat="1" ht="12.75">
      <c r="B44" s="48" t="s">
        <v>99</v>
      </c>
      <c r="C44" s="48">
        <v>945</v>
      </c>
      <c r="G44" s="49"/>
      <c r="H44" s="3"/>
      <c r="I44" s="4"/>
      <c r="J44" s="5"/>
      <c r="K44" s="5"/>
      <c r="L44" s="5"/>
      <c r="M44" s="6"/>
      <c r="N44" s="7"/>
      <c r="O44" s="6"/>
      <c r="P44" s="7"/>
      <c r="Q44" s="6"/>
      <c r="R44" s="7"/>
      <c r="S44" s="3"/>
      <c r="T44" s="7"/>
      <c r="V44" s="8"/>
      <c r="W44" s="50"/>
    </row>
    <row r="45" spans="2:23" s="48" customFormat="1" ht="12.75">
      <c r="B45" s="48" t="s">
        <v>100</v>
      </c>
      <c r="C45" s="48">
        <v>1145</v>
      </c>
      <c r="G45" s="49"/>
      <c r="H45" s="3"/>
      <c r="I45" s="4"/>
      <c r="J45" s="5"/>
      <c r="K45" s="5"/>
      <c r="L45" s="5"/>
      <c r="M45" s="6"/>
      <c r="N45" s="7"/>
      <c r="O45" s="6"/>
      <c r="P45" s="7"/>
      <c r="Q45" s="6"/>
      <c r="R45" s="7"/>
      <c r="S45" s="3"/>
      <c r="T45" s="7"/>
      <c r="V45" s="8"/>
      <c r="W45" s="50"/>
    </row>
    <row r="46" spans="2:23" s="48" customFormat="1" ht="12.75">
      <c r="B46" s="48" t="s">
        <v>101</v>
      </c>
      <c r="C46" s="48">
        <v>641</v>
      </c>
      <c r="G46" s="49"/>
      <c r="H46" s="3"/>
      <c r="I46" s="4"/>
      <c r="J46" s="5"/>
      <c r="K46" s="5"/>
      <c r="L46" s="5"/>
      <c r="M46" s="6"/>
      <c r="N46" s="7"/>
      <c r="O46" s="6"/>
      <c r="P46" s="7"/>
      <c r="Q46" s="6"/>
      <c r="R46" s="7"/>
      <c r="S46" s="3"/>
      <c r="T46" s="7"/>
      <c r="V46" s="8"/>
      <c r="W46" s="50"/>
    </row>
    <row r="47" spans="2:23" s="48" customFormat="1" ht="12.75">
      <c r="B47" s="48" t="s">
        <v>102</v>
      </c>
      <c r="C47" s="48">
        <v>887</v>
      </c>
      <c r="G47" s="49"/>
      <c r="H47" s="3"/>
      <c r="I47" s="4"/>
      <c r="J47" s="5"/>
      <c r="K47" s="5"/>
      <c r="L47" s="5"/>
      <c r="M47" s="6"/>
      <c r="N47" s="7"/>
      <c r="O47" s="6"/>
      <c r="P47" s="7"/>
      <c r="Q47" s="6"/>
      <c r="R47" s="7"/>
      <c r="S47" s="3"/>
      <c r="T47" s="7"/>
      <c r="V47" s="8"/>
      <c r="W47" s="50"/>
    </row>
    <row r="48" spans="2:23" s="48" customFormat="1" ht="12.75">
      <c r="B48" s="48" t="s">
        <v>103</v>
      </c>
      <c r="C48" s="48">
        <v>1067</v>
      </c>
      <c r="G48" s="49"/>
      <c r="H48" s="3"/>
      <c r="I48" s="4"/>
      <c r="J48" s="5"/>
      <c r="K48" s="5"/>
      <c r="L48" s="5"/>
      <c r="M48" s="6"/>
      <c r="N48" s="7"/>
      <c r="O48" s="6"/>
      <c r="P48" s="7"/>
      <c r="Q48" s="6"/>
      <c r="R48" s="7"/>
      <c r="S48" s="3"/>
      <c r="T48" s="7"/>
      <c r="V48" s="8"/>
      <c r="W48" s="50"/>
    </row>
    <row r="49" spans="2:23" s="48" customFormat="1" ht="12.75">
      <c r="B49" s="48" t="s">
        <v>104</v>
      </c>
      <c r="C49" s="48">
        <v>446</v>
      </c>
      <c r="G49" s="49"/>
      <c r="H49" s="3"/>
      <c r="I49" s="4"/>
      <c r="J49" s="5"/>
      <c r="K49" s="5"/>
      <c r="L49" s="5"/>
      <c r="M49" s="6"/>
      <c r="N49" s="7"/>
      <c r="O49" s="6"/>
      <c r="P49" s="7"/>
      <c r="Q49" s="6"/>
      <c r="R49" s="7"/>
      <c r="S49" s="3"/>
      <c r="T49" s="7"/>
      <c r="V49" s="8"/>
      <c r="W49" s="50"/>
    </row>
    <row r="50" spans="2:23" s="48" customFormat="1" ht="12.75">
      <c r="B50" s="48" t="s">
        <v>76</v>
      </c>
      <c r="C50" s="48">
        <v>734</v>
      </c>
      <c r="G50" s="49"/>
      <c r="H50" s="3"/>
      <c r="I50" s="4"/>
      <c r="J50" s="5"/>
      <c r="K50" s="5"/>
      <c r="L50" s="5"/>
      <c r="M50" s="6"/>
      <c r="N50" s="7"/>
      <c r="O50" s="6"/>
      <c r="P50" s="7"/>
      <c r="Q50" s="6"/>
      <c r="R50" s="7"/>
      <c r="S50" s="3"/>
      <c r="T50" s="7"/>
      <c r="V50" s="8"/>
      <c r="W50" s="50"/>
    </row>
    <row r="51" spans="2:23" s="48" customFormat="1" ht="12.75">
      <c r="B51" s="48" t="s">
        <v>105</v>
      </c>
      <c r="C51" s="48">
        <v>1159</v>
      </c>
      <c r="G51" s="49"/>
      <c r="H51" s="3"/>
      <c r="I51" s="4"/>
      <c r="J51" s="5"/>
      <c r="K51" s="5"/>
      <c r="L51" s="5"/>
      <c r="M51" s="6"/>
      <c r="N51" s="7"/>
      <c r="O51" s="6"/>
      <c r="P51" s="7"/>
      <c r="Q51" s="6"/>
      <c r="R51" s="7"/>
      <c r="S51" s="3"/>
      <c r="T51" s="7"/>
      <c r="V51" s="8"/>
      <c r="W51" s="50"/>
    </row>
    <row r="52" spans="2:23" s="48" customFormat="1" ht="12.75">
      <c r="B52" s="48" t="s">
        <v>106</v>
      </c>
      <c r="C52" s="48">
        <v>1422</v>
      </c>
      <c r="G52" s="49"/>
      <c r="H52" s="3"/>
      <c r="I52" s="4"/>
      <c r="J52" s="5"/>
      <c r="K52" s="5"/>
      <c r="L52" s="5"/>
      <c r="M52" s="6"/>
      <c r="N52" s="7"/>
      <c r="O52" s="6"/>
      <c r="P52" s="7"/>
      <c r="Q52" s="6"/>
      <c r="R52" s="7"/>
      <c r="S52" s="3"/>
      <c r="T52" s="7"/>
      <c r="V52" s="8"/>
      <c r="W52" s="50"/>
    </row>
    <row r="53" spans="2:23" s="48" customFormat="1" ht="12.75">
      <c r="B53" s="48" t="s">
        <v>107</v>
      </c>
      <c r="C53" s="48">
        <v>1285</v>
      </c>
      <c r="G53" s="49"/>
      <c r="H53" s="3"/>
      <c r="I53" s="4"/>
      <c r="J53" s="5"/>
      <c r="K53" s="5"/>
      <c r="L53" s="5"/>
      <c r="M53" s="6"/>
      <c r="N53" s="7"/>
      <c r="O53" s="6"/>
      <c r="P53" s="7"/>
      <c r="Q53" s="6"/>
      <c r="R53" s="7"/>
      <c r="S53" s="3"/>
      <c r="T53" s="7"/>
      <c r="V53" s="8"/>
      <c r="W53" s="50"/>
    </row>
    <row r="54" spans="2:23" s="48" customFormat="1" ht="12.75">
      <c r="B54" s="48" t="s">
        <v>108</v>
      </c>
      <c r="C54" s="48">
        <v>1491</v>
      </c>
      <c r="G54" s="49"/>
      <c r="H54" s="3"/>
      <c r="I54" s="4"/>
      <c r="J54" s="5"/>
      <c r="K54" s="5"/>
      <c r="L54" s="5"/>
      <c r="M54" s="6"/>
      <c r="N54" s="7"/>
      <c r="O54" s="6"/>
      <c r="P54" s="7"/>
      <c r="Q54" s="6"/>
      <c r="R54" s="7"/>
      <c r="S54" s="3"/>
      <c r="T54" s="7"/>
      <c r="V54" s="8"/>
      <c r="W54" s="50"/>
    </row>
    <row r="55" spans="2:23" s="48" customFormat="1" ht="12.75">
      <c r="B55" s="48" t="s">
        <v>109</v>
      </c>
      <c r="C55" s="48">
        <v>350</v>
      </c>
      <c r="G55" s="49"/>
      <c r="H55" s="3"/>
      <c r="I55" s="4"/>
      <c r="J55" s="5"/>
      <c r="K55" s="5"/>
      <c r="L55" s="5"/>
      <c r="M55" s="6"/>
      <c r="N55" s="7"/>
      <c r="O55" s="6"/>
      <c r="P55" s="7"/>
      <c r="Q55" s="6"/>
      <c r="R55" s="7"/>
      <c r="S55" s="3"/>
      <c r="T55" s="7"/>
      <c r="V55" s="8"/>
      <c r="W55" s="50"/>
    </row>
    <row r="56" spans="2:23" s="48" customFormat="1" ht="12.75">
      <c r="B56" s="48" t="s">
        <v>110</v>
      </c>
      <c r="C56" s="48">
        <v>1150</v>
      </c>
      <c r="G56" s="49"/>
      <c r="H56" s="3"/>
      <c r="I56" s="4"/>
      <c r="J56" s="5"/>
      <c r="K56" s="5"/>
      <c r="L56" s="5"/>
      <c r="M56" s="6"/>
      <c r="N56" s="7"/>
      <c r="O56" s="6"/>
      <c r="P56" s="7"/>
      <c r="Q56" s="6"/>
      <c r="R56" s="7"/>
      <c r="S56" s="3"/>
      <c r="T56" s="7"/>
      <c r="V56" s="8"/>
      <c r="W56" s="50"/>
    </row>
    <row r="57" spans="2:23" s="48" customFormat="1" ht="12.75">
      <c r="B57" s="48" t="s">
        <v>111</v>
      </c>
      <c r="C57" s="48">
        <v>894</v>
      </c>
      <c r="G57" s="49"/>
      <c r="H57" s="3"/>
      <c r="I57" s="4"/>
      <c r="J57" s="5"/>
      <c r="K57" s="5"/>
      <c r="L57" s="5"/>
      <c r="M57" s="6"/>
      <c r="N57" s="7"/>
      <c r="O57" s="6"/>
      <c r="P57" s="7"/>
      <c r="Q57" s="6"/>
      <c r="R57" s="7"/>
      <c r="S57" s="3"/>
      <c r="T57" s="7"/>
      <c r="V57" s="8"/>
      <c r="W57" s="50"/>
    </row>
    <row r="58" spans="2:23" s="48" customFormat="1" ht="12.75">
      <c r="B58" s="48" t="s">
        <v>112</v>
      </c>
      <c r="C58" s="48">
        <v>2076</v>
      </c>
      <c r="G58" s="49"/>
      <c r="H58" s="3"/>
      <c r="I58" s="4"/>
      <c r="J58" s="5"/>
      <c r="K58" s="5"/>
      <c r="L58" s="5"/>
      <c r="M58" s="6"/>
      <c r="N58" s="7"/>
      <c r="O58" s="6"/>
      <c r="P58" s="7"/>
      <c r="Q58" s="6"/>
      <c r="R58" s="7"/>
      <c r="S58" s="3"/>
      <c r="T58" s="7"/>
      <c r="V58" s="8"/>
      <c r="W58" s="50"/>
    </row>
    <row r="59" spans="2:23" s="48" customFormat="1" ht="12.75">
      <c r="B59" s="48" t="s">
        <v>113</v>
      </c>
      <c r="C59" s="48">
        <v>1267</v>
      </c>
      <c r="G59" s="49"/>
      <c r="H59" s="3"/>
      <c r="I59" s="4"/>
      <c r="J59" s="5"/>
      <c r="K59" s="5"/>
      <c r="L59" s="5"/>
      <c r="M59" s="6"/>
      <c r="N59" s="7"/>
      <c r="O59" s="6"/>
      <c r="P59" s="7"/>
      <c r="Q59" s="6"/>
      <c r="R59" s="7"/>
      <c r="S59" s="3"/>
      <c r="T59" s="7"/>
      <c r="V59" s="8"/>
      <c r="W59" s="50"/>
    </row>
    <row r="60" spans="2:23" s="48" customFormat="1" ht="12.75">
      <c r="B60" s="48" t="s">
        <v>114</v>
      </c>
      <c r="C60" s="48">
        <v>1133</v>
      </c>
      <c r="G60" s="49"/>
      <c r="H60" s="3"/>
      <c r="I60" s="4"/>
      <c r="J60" s="5"/>
      <c r="K60" s="5"/>
      <c r="L60" s="5"/>
      <c r="M60" s="6"/>
      <c r="N60" s="7"/>
      <c r="O60" s="6"/>
      <c r="P60" s="7"/>
      <c r="Q60" s="6"/>
      <c r="R60" s="7"/>
      <c r="S60" s="3"/>
      <c r="T60" s="7"/>
      <c r="V60" s="8"/>
      <c r="W60" s="50"/>
    </row>
    <row r="61" spans="2:23" s="48" customFormat="1" ht="12.75">
      <c r="B61" s="48" t="s">
        <v>115</v>
      </c>
      <c r="C61" s="48">
        <v>1501</v>
      </c>
      <c r="G61" s="49"/>
      <c r="H61" s="3"/>
      <c r="I61" s="4"/>
      <c r="J61" s="5"/>
      <c r="K61" s="5"/>
      <c r="L61" s="5"/>
      <c r="M61" s="6"/>
      <c r="N61" s="7"/>
      <c r="O61" s="6"/>
      <c r="P61" s="7"/>
      <c r="Q61" s="6"/>
      <c r="R61" s="7"/>
      <c r="S61" s="3"/>
      <c r="T61" s="7"/>
      <c r="V61" s="8"/>
      <c r="W61" s="50"/>
    </row>
    <row r="62" spans="2:23" s="48" customFormat="1" ht="12.75">
      <c r="B62" s="48" t="s">
        <v>116</v>
      </c>
      <c r="C62" s="48">
        <v>1329</v>
      </c>
      <c r="G62" s="49"/>
      <c r="H62" s="3"/>
      <c r="I62" s="4"/>
      <c r="J62" s="5"/>
      <c r="K62" s="5"/>
      <c r="L62" s="5"/>
      <c r="M62" s="6"/>
      <c r="N62" s="7"/>
      <c r="O62" s="6"/>
      <c r="P62" s="7"/>
      <c r="Q62" s="6"/>
      <c r="R62" s="7"/>
      <c r="S62" s="3"/>
      <c r="T62" s="7"/>
      <c r="V62" s="8"/>
      <c r="W62" s="50"/>
    </row>
    <row r="63" spans="2:23" s="48" customFormat="1" ht="12.75">
      <c r="B63" s="48" t="s">
        <v>117</v>
      </c>
      <c r="C63" s="48">
        <v>979</v>
      </c>
      <c r="G63" s="49"/>
      <c r="H63" s="3"/>
      <c r="I63" s="4"/>
      <c r="J63" s="5"/>
      <c r="K63" s="5"/>
      <c r="L63" s="5"/>
      <c r="M63" s="6"/>
      <c r="N63" s="7"/>
      <c r="O63" s="6"/>
      <c r="P63" s="7"/>
      <c r="Q63" s="6"/>
      <c r="R63" s="7"/>
      <c r="S63" s="3"/>
      <c r="T63" s="7"/>
      <c r="V63" s="8"/>
      <c r="W63" s="50"/>
    </row>
    <row r="64" spans="2:23" s="48" customFormat="1" ht="12.75">
      <c r="B64" s="48" t="s">
        <v>118</v>
      </c>
      <c r="C64" s="48">
        <v>810</v>
      </c>
      <c r="G64" s="49"/>
      <c r="H64" s="3"/>
      <c r="I64" s="4"/>
      <c r="J64" s="5"/>
      <c r="K64" s="5"/>
      <c r="L64" s="5"/>
      <c r="M64" s="6"/>
      <c r="N64" s="7"/>
      <c r="O64" s="6"/>
      <c r="P64" s="7"/>
      <c r="Q64" s="6"/>
      <c r="R64" s="7"/>
      <c r="S64" s="3"/>
      <c r="T64" s="7"/>
      <c r="V64" s="8"/>
      <c r="W64" s="50"/>
    </row>
    <row r="65" spans="2:23" s="48" customFormat="1" ht="12.75">
      <c r="B65" s="48" t="s">
        <v>119</v>
      </c>
      <c r="C65" s="48">
        <v>1636</v>
      </c>
      <c r="G65" s="49"/>
      <c r="H65" s="3"/>
      <c r="I65" s="4"/>
      <c r="J65" s="5"/>
      <c r="K65" s="5"/>
      <c r="L65" s="5"/>
      <c r="M65" s="6"/>
      <c r="N65" s="7"/>
      <c r="O65" s="6"/>
      <c r="P65" s="7"/>
      <c r="Q65" s="6"/>
      <c r="R65" s="7"/>
      <c r="S65" s="3"/>
      <c r="T65" s="7"/>
      <c r="V65" s="8"/>
      <c r="W65" s="50"/>
    </row>
  </sheetData>
  <sheetProtection selectLockedCells="1" selectUnlockedCells="1"/>
  <mergeCells count="5">
    <mergeCell ref="F1:T1"/>
    <mergeCell ref="H2:I2"/>
    <mergeCell ref="J2:K2"/>
    <mergeCell ref="M2:R2"/>
    <mergeCell ref="S2:T2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r:id="rId3"/>
  <ignoredErrors>
    <ignoredError sqref="J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O1"/>
    </sheetView>
  </sheetViews>
  <sheetFormatPr defaultColWidth="9.140625" defaultRowHeight="12.75"/>
  <cols>
    <col min="1" max="1" width="7.8515625" style="1" customWidth="1"/>
    <col min="2" max="2" width="12.28125" style="2" customWidth="1"/>
    <col min="3" max="3" width="8.421875" style="51" hidden="1" customWidth="1"/>
    <col min="4" max="4" width="12.7109375" style="48" hidden="1" customWidth="1"/>
    <col min="5" max="5" width="8.28125" style="48" hidden="1" customWidth="1"/>
    <col min="6" max="6" width="9.57421875" style="48" hidden="1" customWidth="1"/>
    <col min="7" max="7" width="8.7109375" style="8" customWidth="1"/>
    <col min="8" max="8" width="9.140625" style="8" customWidth="1"/>
    <col min="9" max="9" width="10.00390625" style="62" customWidth="1"/>
    <col min="10" max="10" width="7.00390625" style="63" customWidth="1"/>
    <col min="11" max="11" width="10.7109375" style="51" customWidth="1"/>
    <col min="12" max="12" width="10.140625" style="8" customWidth="1"/>
    <col min="13" max="13" width="16.00390625" style="52" hidden="1" customWidth="1"/>
    <col min="14" max="14" width="11.421875" style="8" customWidth="1"/>
    <col min="15" max="15" width="16.00390625" style="52" customWidth="1"/>
    <col min="16" max="16" width="43.8515625" style="53" customWidth="1"/>
    <col min="17" max="16384" width="9.140625" style="53" customWidth="1"/>
  </cols>
  <sheetData>
    <row r="1" spans="1:15" ht="19.5" customHeight="1">
      <c r="A1" s="88" t="s">
        <v>120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39.75" customHeight="1">
      <c r="A2" s="89" t="s">
        <v>1</v>
      </c>
      <c r="B2" s="89" t="s">
        <v>2</v>
      </c>
      <c r="C2" s="90" t="s">
        <v>121</v>
      </c>
      <c r="D2" s="90"/>
      <c r="E2" s="90"/>
      <c r="F2" s="90"/>
      <c r="G2" s="90"/>
      <c r="H2" s="90"/>
      <c r="I2" s="91" t="s">
        <v>122</v>
      </c>
      <c r="J2" s="91"/>
      <c r="K2" s="91" t="s">
        <v>123</v>
      </c>
      <c r="L2" s="91"/>
      <c r="M2" s="90" t="s">
        <v>124</v>
      </c>
      <c r="N2" s="90"/>
      <c r="O2" s="90"/>
    </row>
    <row r="3" spans="1:15" ht="81" customHeight="1">
      <c r="A3" s="89"/>
      <c r="B3" s="89"/>
      <c r="C3" s="54" t="s">
        <v>125</v>
      </c>
      <c r="D3" s="54" t="s">
        <v>126</v>
      </c>
      <c r="E3" s="21" t="s">
        <v>127</v>
      </c>
      <c r="F3" s="21" t="s">
        <v>128</v>
      </c>
      <c r="G3" s="55" t="s">
        <v>129</v>
      </c>
      <c r="H3" s="54" t="s">
        <v>130</v>
      </c>
      <c r="I3" s="55" t="s">
        <v>131</v>
      </c>
      <c r="J3" s="55" t="s">
        <v>8</v>
      </c>
      <c r="K3" s="54" t="s">
        <v>132</v>
      </c>
      <c r="L3" s="55" t="s">
        <v>8</v>
      </c>
      <c r="M3" s="56" t="s">
        <v>159</v>
      </c>
      <c r="N3" s="55" t="s">
        <v>8</v>
      </c>
      <c r="O3" s="56" t="s">
        <v>133</v>
      </c>
    </row>
    <row r="4" spans="1:16" s="60" customFormat="1" ht="69.75" customHeight="1">
      <c r="A4" s="49" t="s">
        <v>24</v>
      </c>
      <c r="B4" s="49" t="s">
        <v>25</v>
      </c>
      <c r="C4" s="51">
        <v>191</v>
      </c>
      <c r="D4" s="48">
        <v>54</v>
      </c>
      <c r="E4" s="51">
        <v>1388</v>
      </c>
      <c r="F4" s="51">
        <v>646</v>
      </c>
      <c r="G4" s="8">
        <f aca="true" t="shared" si="0" ref="G4:G35">C4/F4</f>
        <v>0.29566563467492263</v>
      </c>
      <c r="H4" s="8">
        <f aca="true" t="shared" si="1" ref="H4:H15">C4/F4</f>
        <v>0.29566563467492263</v>
      </c>
      <c r="I4" s="57">
        <v>22</v>
      </c>
      <c r="J4" s="58">
        <f>I4/I36</f>
        <v>0.007607192254495159</v>
      </c>
      <c r="K4" s="51">
        <v>22</v>
      </c>
      <c r="L4" s="8">
        <f>K4/K36</f>
        <v>0.007965242577842143</v>
      </c>
      <c r="M4" s="52">
        <v>996.29</v>
      </c>
      <c r="N4" s="8">
        <f>M4/M36</f>
        <v>0.008433041671138715</v>
      </c>
      <c r="O4" s="52">
        <f aca="true" t="shared" si="2" ref="O4:O35">M4/K4</f>
        <v>45.28590909090909</v>
      </c>
      <c r="P4" s="59"/>
    </row>
    <row r="5" spans="1:16" ht="57.75" customHeight="1">
      <c r="A5" s="48" t="s">
        <v>27</v>
      </c>
      <c r="B5" s="2" t="s">
        <v>28</v>
      </c>
      <c r="C5" s="51">
        <v>433</v>
      </c>
      <c r="D5" s="48">
        <v>134</v>
      </c>
      <c r="E5" s="51">
        <f aca="true" t="shared" si="3" ref="E5:E11">C5+D5</f>
        <v>567</v>
      </c>
      <c r="F5" s="51">
        <v>1088</v>
      </c>
      <c r="G5" s="8">
        <f t="shared" si="0"/>
        <v>0.39797794117647056</v>
      </c>
      <c r="H5" s="8">
        <f t="shared" si="1"/>
        <v>0.39797794117647056</v>
      </c>
      <c r="I5" s="57">
        <v>122</v>
      </c>
      <c r="J5" s="58">
        <f>I5/I36</f>
        <v>0.042185338865836794</v>
      </c>
      <c r="K5" s="51">
        <v>122</v>
      </c>
      <c r="L5" s="8">
        <f>K5/K36</f>
        <v>0.044170890658942794</v>
      </c>
      <c r="M5" s="52">
        <v>3977.05</v>
      </c>
      <c r="N5" s="8">
        <f>M5/M36</f>
        <v>0.03366352003754151</v>
      </c>
      <c r="O5" s="52">
        <f t="shared" si="2"/>
        <v>32.59877049180328</v>
      </c>
      <c r="P5" s="61"/>
    </row>
    <row r="6" spans="1:16" ht="31.5" customHeight="1">
      <c r="A6" s="48">
        <v>305</v>
      </c>
      <c r="B6" s="2" t="s">
        <v>29</v>
      </c>
      <c r="C6" s="51">
        <v>271</v>
      </c>
      <c r="D6" s="48">
        <v>88</v>
      </c>
      <c r="E6" s="51">
        <f t="shared" si="3"/>
        <v>359</v>
      </c>
      <c r="F6" s="51">
        <v>878</v>
      </c>
      <c r="G6" s="8">
        <f t="shared" si="0"/>
        <v>0.3086560364464693</v>
      </c>
      <c r="H6" s="8">
        <f t="shared" si="1"/>
        <v>0.3086560364464693</v>
      </c>
      <c r="I6" s="57">
        <v>34</v>
      </c>
      <c r="J6" s="58">
        <f>I6/I36</f>
        <v>0.011756569847856155</v>
      </c>
      <c r="K6" s="51">
        <v>31</v>
      </c>
      <c r="L6" s="8">
        <f>K6/K36</f>
        <v>0.011223750905141203</v>
      </c>
      <c r="M6" s="52">
        <v>913.35</v>
      </c>
      <c r="N6" s="8">
        <f>M6/M36</f>
        <v>0.007731000622644557</v>
      </c>
      <c r="O6" s="52">
        <f t="shared" si="2"/>
        <v>29.462903225806453</v>
      </c>
      <c r="P6" s="59"/>
    </row>
    <row r="7" spans="1:16" ht="41.25" customHeight="1">
      <c r="A7" s="49" t="s">
        <v>31</v>
      </c>
      <c r="B7" s="2" t="s">
        <v>32</v>
      </c>
      <c r="C7" s="51">
        <v>395</v>
      </c>
      <c r="D7" s="48">
        <v>106</v>
      </c>
      <c r="E7" s="51">
        <f t="shared" si="3"/>
        <v>501</v>
      </c>
      <c r="F7" s="51">
        <v>1609</v>
      </c>
      <c r="G7" s="8">
        <f t="shared" si="0"/>
        <v>0.24549409571162212</v>
      </c>
      <c r="H7" s="8">
        <f t="shared" si="1"/>
        <v>0.24549409571162212</v>
      </c>
      <c r="I7" s="57">
        <v>67</v>
      </c>
      <c r="J7" s="58">
        <f>I7/I36</f>
        <v>0.023167358229598894</v>
      </c>
      <c r="K7" s="51">
        <v>61</v>
      </c>
      <c r="L7" s="8">
        <f>K7/K36</f>
        <v>0.022085445329471397</v>
      </c>
      <c r="M7" s="52">
        <v>1894.55</v>
      </c>
      <c r="N7" s="8">
        <f>M7/M36</f>
        <v>0.01603631382233672</v>
      </c>
      <c r="O7" s="52">
        <f t="shared" si="2"/>
        <v>31.058196721311475</v>
      </c>
      <c r="P7" s="61"/>
    </row>
    <row r="8" spans="1:16" ht="24.75" customHeight="1">
      <c r="A8" s="49" t="s">
        <v>34</v>
      </c>
      <c r="B8" s="49" t="s">
        <v>35</v>
      </c>
      <c r="C8" s="51">
        <v>548</v>
      </c>
      <c r="D8" s="48">
        <v>247</v>
      </c>
      <c r="E8" s="51">
        <f t="shared" si="3"/>
        <v>795</v>
      </c>
      <c r="F8" s="51">
        <v>2996</v>
      </c>
      <c r="G8" s="8">
        <f t="shared" si="0"/>
        <v>0.1829105473965287</v>
      </c>
      <c r="H8" s="8">
        <f t="shared" si="1"/>
        <v>0.1829105473965287</v>
      </c>
      <c r="I8" s="57">
        <v>170</v>
      </c>
      <c r="J8" s="58">
        <f>I8/I36</f>
        <v>0.058782849239280774</v>
      </c>
      <c r="K8" s="51">
        <v>160</v>
      </c>
      <c r="L8" s="8">
        <f>K8/K36</f>
        <v>0.05792903692976104</v>
      </c>
      <c r="M8" s="52">
        <v>5383.39</v>
      </c>
      <c r="N8" s="8">
        <f>M8/M36</f>
        <v>0.04556740728301142</v>
      </c>
      <c r="O8" s="52">
        <f t="shared" si="2"/>
        <v>33.6461875</v>
      </c>
      <c r="P8" s="61"/>
    </row>
    <row r="9" spans="1:16" s="60" customFormat="1" ht="37.5" customHeight="1">
      <c r="A9" s="48" t="s">
        <v>37</v>
      </c>
      <c r="B9" s="49" t="s">
        <v>38</v>
      </c>
      <c r="C9" s="51">
        <v>213</v>
      </c>
      <c r="D9" s="48">
        <v>58</v>
      </c>
      <c r="E9" s="51">
        <f t="shared" si="3"/>
        <v>271</v>
      </c>
      <c r="F9" s="51">
        <v>1182</v>
      </c>
      <c r="G9" s="8">
        <f t="shared" si="0"/>
        <v>0.1802030456852792</v>
      </c>
      <c r="H9" s="8">
        <f t="shared" si="1"/>
        <v>0.1802030456852792</v>
      </c>
      <c r="I9" s="57">
        <v>33</v>
      </c>
      <c r="J9" s="58">
        <f>I9/I36</f>
        <v>0.011410788381742738</v>
      </c>
      <c r="K9" s="51">
        <v>33</v>
      </c>
      <c r="L9" s="8">
        <f>K9/K36</f>
        <v>0.011947863866763215</v>
      </c>
      <c r="M9" s="52">
        <v>943.89</v>
      </c>
      <c r="N9" s="8">
        <f>M9/M36</f>
        <v>0.00798950476565169</v>
      </c>
      <c r="O9" s="52">
        <f t="shared" si="2"/>
        <v>28.60272727272727</v>
      </c>
      <c r="P9" s="59"/>
    </row>
    <row r="10" spans="1:16" s="60" customFormat="1" ht="33.75" customHeight="1">
      <c r="A10" s="49" t="s">
        <v>40</v>
      </c>
      <c r="B10" s="49" t="s">
        <v>41</v>
      </c>
      <c r="C10" s="51">
        <v>254</v>
      </c>
      <c r="D10" s="48">
        <v>155</v>
      </c>
      <c r="E10" s="51">
        <f t="shared" si="3"/>
        <v>409</v>
      </c>
      <c r="F10" s="51">
        <v>1135</v>
      </c>
      <c r="G10" s="8">
        <f t="shared" si="0"/>
        <v>0.22378854625550662</v>
      </c>
      <c r="H10" s="8">
        <f t="shared" si="1"/>
        <v>0.22378854625550662</v>
      </c>
      <c r="I10" s="57">
        <v>35</v>
      </c>
      <c r="J10" s="58">
        <f>I10/I36</f>
        <v>0.012102351313969572</v>
      </c>
      <c r="K10" s="51">
        <v>32</v>
      </c>
      <c r="L10" s="8">
        <f>K10/K36</f>
        <v>0.011585807385952208</v>
      </c>
      <c r="M10" s="52">
        <v>1026.16</v>
      </c>
      <c r="N10" s="8">
        <f>M10/M36</f>
        <v>0.008685874636155843</v>
      </c>
      <c r="O10" s="52">
        <f t="shared" si="2"/>
        <v>32.0675</v>
      </c>
      <c r="P10" s="59"/>
    </row>
    <row r="11" spans="1:16" s="60" customFormat="1" ht="21" customHeight="1">
      <c r="A11" s="48" t="s">
        <v>43</v>
      </c>
      <c r="B11" s="49" t="s">
        <v>44</v>
      </c>
      <c r="C11" s="51">
        <v>294</v>
      </c>
      <c r="D11" s="48">
        <v>108</v>
      </c>
      <c r="E11" s="51">
        <f t="shared" si="3"/>
        <v>402</v>
      </c>
      <c r="F11" s="51">
        <v>2012</v>
      </c>
      <c r="G11" s="8">
        <f t="shared" si="0"/>
        <v>0.14612326043737575</v>
      </c>
      <c r="H11" s="8">
        <f t="shared" si="1"/>
        <v>0.14612326043737575</v>
      </c>
      <c r="I11" s="57">
        <v>60</v>
      </c>
      <c r="J11" s="58">
        <f>I11/I36</f>
        <v>0.02074688796680498</v>
      </c>
      <c r="K11" s="51">
        <v>57</v>
      </c>
      <c r="L11" s="8">
        <f>K11/K36</f>
        <v>0.020637219406227373</v>
      </c>
      <c r="M11" s="52">
        <v>2126.36</v>
      </c>
      <c r="N11" s="8">
        <f>M11/M36</f>
        <v>0.01799845676243114</v>
      </c>
      <c r="O11" s="52">
        <f t="shared" si="2"/>
        <v>37.30456140350877</v>
      </c>
      <c r="P11" s="59"/>
    </row>
    <row r="12" spans="1:16" s="60" customFormat="1" ht="24.75" customHeight="1">
      <c r="A12" s="48">
        <v>330</v>
      </c>
      <c r="B12" s="49" t="s">
        <v>47</v>
      </c>
      <c r="C12" s="51">
        <v>273</v>
      </c>
      <c r="D12" s="48">
        <v>16</v>
      </c>
      <c r="E12" s="51">
        <v>104</v>
      </c>
      <c r="F12" s="51">
        <v>2298</v>
      </c>
      <c r="G12" s="8">
        <f t="shared" si="0"/>
        <v>0.11879895561357702</v>
      </c>
      <c r="H12" s="8">
        <f t="shared" si="1"/>
        <v>0.11879895561357702</v>
      </c>
      <c r="I12" s="57">
        <v>84</v>
      </c>
      <c r="J12" s="58">
        <f>I12/I36</f>
        <v>0.029045643153526972</v>
      </c>
      <c r="K12" s="51">
        <v>77</v>
      </c>
      <c r="L12" s="8">
        <f>K12/K36</f>
        <v>0.027878349022447502</v>
      </c>
      <c r="M12" s="52">
        <v>3209.92</v>
      </c>
      <c r="N12" s="8">
        <f>M12/M36</f>
        <v>0.027170190527880018</v>
      </c>
      <c r="O12" s="52">
        <f t="shared" si="2"/>
        <v>41.68727272727273</v>
      </c>
      <c r="P12" s="59"/>
    </row>
    <row r="13" spans="1:16" s="60" customFormat="1" ht="29.25" customHeight="1">
      <c r="A13" s="49" t="s">
        <v>49</v>
      </c>
      <c r="B13" s="49" t="s">
        <v>50</v>
      </c>
      <c r="C13" s="51">
        <v>573</v>
      </c>
      <c r="D13" s="48">
        <v>264</v>
      </c>
      <c r="E13" s="51">
        <f aca="true" t="shared" si="4" ref="E13:E35">C13+D13</f>
        <v>837</v>
      </c>
      <c r="F13" s="51">
        <v>3371</v>
      </c>
      <c r="G13" s="8">
        <f t="shared" si="0"/>
        <v>0.16997923464847225</v>
      </c>
      <c r="H13" s="8">
        <f t="shared" si="1"/>
        <v>0.16997923464847225</v>
      </c>
      <c r="I13" s="57">
        <v>100</v>
      </c>
      <c r="J13" s="58">
        <f>I13/I36</f>
        <v>0.034578146611341634</v>
      </c>
      <c r="K13" s="51">
        <v>88</v>
      </c>
      <c r="L13" s="8">
        <f>K13/K36</f>
        <v>0.03186097031136857</v>
      </c>
      <c r="M13" s="52">
        <v>3714.82</v>
      </c>
      <c r="N13" s="8">
        <f>M13/M36</f>
        <v>0.031443888687811304</v>
      </c>
      <c r="O13" s="52">
        <f t="shared" si="2"/>
        <v>42.21386363636364</v>
      </c>
      <c r="P13" s="59"/>
    </row>
    <row r="14" spans="1:16" s="60" customFormat="1" ht="25.5">
      <c r="A14" s="48" t="s">
        <v>52</v>
      </c>
      <c r="B14" s="49" t="s">
        <v>53</v>
      </c>
      <c r="C14" s="51">
        <v>48</v>
      </c>
      <c r="D14" s="48">
        <v>7</v>
      </c>
      <c r="E14" s="51">
        <f t="shared" si="4"/>
        <v>55</v>
      </c>
      <c r="F14" s="51">
        <v>310</v>
      </c>
      <c r="G14" s="8">
        <f t="shared" si="0"/>
        <v>0.15483870967741936</v>
      </c>
      <c r="H14" s="8">
        <f t="shared" si="1"/>
        <v>0.15483870967741936</v>
      </c>
      <c r="I14" s="57">
        <v>11</v>
      </c>
      <c r="J14" s="58">
        <f>I14/I36</f>
        <v>0.0038035961272475795</v>
      </c>
      <c r="K14" s="51">
        <v>10</v>
      </c>
      <c r="L14" s="8">
        <f>K14/K36</f>
        <v>0.003620564808110065</v>
      </c>
      <c r="M14" s="52">
        <v>288.99</v>
      </c>
      <c r="N14" s="8">
        <f>M14/M36</f>
        <v>0.0024461398915399907</v>
      </c>
      <c r="O14" s="52">
        <f t="shared" si="2"/>
        <v>28.899</v>
      </c>
      <c r="P14" s="59"/>
    </row>
    <row r="15" spans="1:16" ht="25.5">
      <c r="A15" s="48">
        <v>336</v>
      </c>
      <c r="B15" s="2" t="s">
        <v>55</v>
      </c>
      <c r="C15" s="51">
        <v>32</v>
      </c>
      <c r="D15" s="48">
        <v>18</v>
      </c>
      <c r="E15" s="51">
        <f t="shared" si="4"/>
        <v>50</v>
      </c>
      <c r="F15" s="51">
        <v>341</v>
      </c>
      <c r="G15" s="8">
        <f t="shared" si="0"/>
        <v>0.093841642228739</v>
      </c>
      <c r="H15" s="8">
        <f t="shared" si="1"/>
        <v>0.093841642228739</v>
      </c>
      <c r="I15" s="57">
        <v>15</v>
      </c>
      <c r="J15" s="58">
        <f>I15/I36</f>
        <v>0.005186721991701245</v>
      </c>
      <c r="K15" s="51">
        <v>15</v>
      </c>
      <c r="L15" s="8">
        <f>K15/K36</f>
        <v>0.005430847212165098</v>
      </c>
      <c r="M15" s="52">
        <v>445.95</v>
      </c>
      <c r="N15" s="8">
        <f>M15/M36</f>
        <v>0.0037747191412583784</v>
      </c>
      <c r="O15" s="52">
        <f t="shared" si="2"/>
        <v>29.73</v>
      </c>
      <c r="P15" s="61"/>
    </row>
    <row r="16" spans="1:16" ht="38.25">
      <c r="A16" s="48">
        <v>337</v>
      </c>
      <c r="B16" s="49" t="s">
        <v>57</v>
      </c>
      <c r="C16" s="51">
        <v>46</v>
      </c>
      <c r="D16" s="48">
        <v>23</v>
      </c>
      <c r="E16" s="51">
        <f t="shared" si="4"/>
        <v>69</v>
      </c>
      <c r="F16" s="51">
        <v>348</v>
      </c>
      <c r="G16" s="8">
        <f t="shared" si="0"/>
        <v>0.13218390804597702</v>
      </c>
      <c r="H16" s="8">
        <f aca="true" t="shared" si="5" ref="H16:H35">E16/F16</f>
        <v>0.19827586206896552</v>
      </c>
      <c r="I16" s="57">
        <v>11</v>
      </c>
      <c r="J16" s="58">
        <f>I16/I36</f>
        <v>0.0038035961272475795</v>
      </c>
      <c r="K16" s="51">
        <v>10</v>
      </c>
      <c r="L16" s="8">
        <f>K16/K36</f>
        <v>0.003620564808110065</v>
      </c>
      <c r="M16" s="52">
        <v>352.19</v>
      </c>
      <c r="N16" s="8">
        <f>M16/M36</f>
        <v>0.002981092800448006</v>
      </c>
      <c r="O16" s="52">
        <f t="shared" si="2"/>
        <v>35.219</v>
      </c>
      <c r="P16" s="61"/>
    </row>
    <row r="17" spans="1:16" ht="53.25" customHeight="1">
      <c r="A17" s="48">
        <v>338</v>
      </c>
      <c r="B17" s="2" t="s">
        <v>59</v>
      </c>
      <c r="C17" s="51">
        <v>536</v>
      </c>
      <c r="D17" s="48">
        <v>208</v>
      </c>
      <c r="E17" s="51">
        <f t="shared" si="4"/>
        <v>744</v>
      </c>
      <c r="F17" s="51">
        <v>3418</v>
      </c>
      <c r="G17" s="8">
        <f t="shared" si="0"/>
        <v>0.15681685196021064</v>
      </c>
      <c r="H17" s="8">
        <f t="shared" si="5"/>
        <v>0.2176711527208894</v>
      </c>
      <c r="I17" s="57">
        <v>82</v>
      </c>
      <c r="J17" s="58">
        <f>I17/I36</f>
        <v>0.028354080221300138</v>
      </c>
      <c r="K17" s="51">
        <v>82</v>
      </c>
      <c r="L17" s="8">
        <f>K17/K36</f>
        <v>0.029688631426502535</v>
      </c>
      <c r="M17" s="52">
        <v>3467.84</v>
      </c>
      <c r="N17" s="8">
        <f>M17/M36</f>
        <v>0.02935334012068944</v>
      </c>
      <c r="O17" s="52">
        <f t="shared" si="2"/>
        <v>42.29073170731707</v>
      </c>
      <c r="P17" s="61"/>
    </row>
    <row r="18" spans="1:16" ht="25.5">
      <c r="A18" s="48">
        <v>339</v>
      </c>
      <c r="B18" s="2" t="s">
        <v>61</v>
      </c>
      <c r="C18" s="51">
        <v>46</v>
      </c>
      <c r="D18" s="48">
        <v>27</v>
      </c>
      <c r="E18" s="51">
        <f t="shared" si="4"/>
        <v>73</v>
      </c>
      <c r="F18" s="51">
        <v>428</v>
      </c>
      <c r="G18" s="8">
        <f t="shared" si="0"/>
        <v>0.10747663551401869</v>
      </c>
      <c r="H18" s="8">
        <f t="shared" si="5"/>
        <v>0.1705607476635514</v>
      </c>
      <c r="I18" s="57">
        <v>13</v>
      </c>
      <c r="J18" s="58">
        <f>I18/I36</f>
        <v>0.004495159059474412</v>
      </c>
      <c r="K18" s="51">
        <v>13</v>
      </c>
      <c r="L18" s="8">
        <f>K18/K36</f>
        <v>0.004706734250543085</v>
      </c>
      <c r="M18" s="52">
        <v>416.79</v>
      </c>
      <c r="N18" s="8">
        <f>M18/M36</f>
        <v>0.0035278959320217055</v>
      </c>
      <c r="O18" s="52">
        <f t="shared" si="2"/>
        <v>32.06076923076923</v>
      </c>
      <c r="P18" s="61"/>
    </row>
    <row r="19" spans="1:16" ht="19.5" customHeight="1">
      <c r="A19" s="48">
        <v>340</v>
      </c>
      <c r="B19" s="49" t="s">
        <v>64</v>
      </c>
      <c r="C19" s="51">
        <v>577</v>
      </c>
      <c r="D19" s="48">
        <v>389</v>
      </c>
      <c r="E19" s="51">
        <f t="shared" si="4"/>
        <v>966</v>
      </c>
      <c r="F19" s="51">
        <v>3512</v>
      </c>
      <c r="G19" s="8">
        <f t="shared" si="0"/>
        <v>0.16429384965831434</v>
      </c>
      <c r="H19" s="8">
        <f t="shared" si="5"/>
        <v>0.27505694760820043</v>
      </c>
      <c r="I19" s="57">
        <v>228</v>
      </c>
      <c r="J19" s="58">
        <f>I19/I36</f>
        <v>0.07883817427385892</v>
      </c>
      <c r="K19" s="51">
        <v>218</v>
      </c>
      <c r="L19" s="8">
        <f>K19/K36</f>
        <v>0.07892831281679942</v>
      </c>
      <c r="M19" s="52">
        <v>9802.59</v>
      </c>
      <c r="N19" s="8">
        <f>M19/M36</f>
        <v>0.08297348157171873</v>
      </c>
      <c r="O19" s="52">
        <f t="shared" si="2"/>
        <v>44.96600917431193</v>
      </c>
      <c r="P19" s="61"/>
    </row>
    <row r="20" spans="1:16" ht="25.5">
      <c r="A20" s="48">
        <v>341</v>
      </c>
      <c r="B20" s="2" t="s">
        <v>66</v>
      </c>
      <c r="C20" s="51">
        <v>550</v>
      </c>
      <c r="D20" s="48">
        <v>292</v>
      </c>
      <c r="E20" s="51">
        <f t="shared" si="4"/>
        <v>842</v>
      </c>
      <c r="F20" s="51">
        <v>2487</v>
      </c>
      <c r="G20" s="8">
        <f t="shared" si="0"/>
        <v>0.22114997989545637</v>
      </c>
      <c r="H20" s="8">
        <f t="shared" si="5"/>
        <v>0.33856051467631687</v>
      </c>
      <c r="I20" s="57">
        <v>96</v>
      </c>
      <c r="J20" s="58">
        <f>I20/I36</f>
        <v>0.03319502074688797</v>
      </c>
      <c r="K20" s="51">
        <v>96</v>
      </c>
      <c r="L20" s="8">
        <f>K20/K36</f>
        <v>0.03475742215785663</v>
      </c>
      <c r="M20" s="52">
        <v>6135.9</v>
      </c>
      <c r="N20" s="8">
        <f>M20/M36</f>
        <v>0.051936986610264115</v>
      </c>
      <c r="O20" s="52">
        <f t="shared" si="2"/>
        <v>63.915625</v>
      </c>
      <c r="P20" s="61"/>
    </row>
    <row r="21" spans="1:15" ht="29.25" customHeight="1">
      <c r="A21" s="49">
        <v>342</v>
      </c>
      <c r="B21" s="2" t="s">
        <v>67</v>
      </c>
      <c r="C21" s="51">
        <v>1623</v>
      </c>
      <c r="D21" s="48">
        <v>775</v>
      </c>
      <c r="E21" s="51">
        <f t="shared" si="4"/>
        <v>2398</v>
      </c>
      <c r="F21" s="51">
        <v>6504</v>
      </c>
      <c r="G21" s="8">
        <f t="shared" si="0"/>
        <v>0.24953874538745388</v>
      </c>
      <c r="H21" s="8">
        <f t="shared" si="5"/>
        <v>0.3686961869618696</v>
      </c>
      <c r="I21" s="57">
        <v>294</v>
      </c>
      <c r="J21" s="58">
        <f>I21/I36</f>
        <v>0.1016597510373444</v>
      </c>
      <c r="K21" s="51">
        <v>274</v>
      </c>
      <c r="L21" s="8">
        <f>K21/K36</f>
        <v>0.09920347574221579</v>
      </c>
      <c r="M21" s="52">
        <v>14214.8</v>
      </c>
      <c r="N21" s="8">
        <f>M21/M36</f>
        <v>0.12032038939154523</v>
      </c>
      <c r="O21" s="52">
        <f t="shared" si="2"/>
        <v>51.87883211678832</v>
      </c>
    </row>
    <row r="22" spans="1:15" ht="21.75" customHeight="1">
      <c r="A22" s="48">
        <v>343</v>
      </c>
      <c r="B22" s="2" t="s">
        <v>68</v>
      </c>
      <c r="C22" s="51">
        <v>579</v>
      </c>
      <c r="D22" s="48">
        <v>410</v>
      </c>
      <c r="E22" s="51">
        <f t="shared" si="4"/>
        <v>989</v>
      </c>
      <c r="F22" s="51">
        <v>2484</v>
      </c>
      <c r="G22" s="8">
        <f t="shared" si="0"/>
        <v>0.23309178743961353</v>
      </c>
      <c r="H22" s="8">
        <f t="shared" si="5"/>
        <v>0.39814814814814814</v>
      </c>
      <c r="I22" s="57">
        <v>116</v>
      </c>
      <c r="J22" s="58">
        <f>I22/I36</f>
        <v>0.040110650069156296</v>
      </c>
      <c r="K22" s="51">
        <v>113</v>
      </c>
      <c r="L22" s="8">
        <f>K22/K36</f>
        <v>0.04091238233164374</v>
      </c>
      <c r="M22" s="52">
        <v>5166.33</v>
      </c>
      <c r="N22" s="8">
        <f>M22/M36</f>
        <v>0.04373011490314474</v>
      </c>
      <c r="O22" s="52">
        <f t="shared" si="2"/>
        <v>45.71973451327433</v>
      </c>
    </row>
    <row r="23" spans="1:15" ht="20.25" customHeight="1">
      <c r="A23" s="48">
        <v>344</v>
      </c>
      <c r="B23" s="2" t="s">
        <v>69</v>
      </c>
      <c r="C23" s="51">
        <v>1002</v>
      </c>
      <c r="D23" s="48">
        <v>479</v>
      </c>
      <c r="E23" s="51">
        <f t="shared" si="4"/>
        <v>1481</v>
      </c>
      <c r="F23" s="51">
        <v>3424</v>
      </c>
      <c r="G23" s="8">
        <f t="shared" si="0"/>
        <v>0.29264018691588783</v>
      </c>
      <c r="H23" s="8">
        <f t="shared" si="5"/>
        <v>0.432535046728972</v>
      </c>
      <c r="I23" s="57">
        <v>227</v>
      </c>
      <c r="J23" s="58">
        <f>I23/I36</f>
        <v>0.0784923928077455</v>
      </c>
      <c r="K23" s="51">
        <v>222</v>
      </c>
      <c r="L23" s="8">
        <f>K23/K36</f>
        <v>0.08037653874004344</v>
      </c>
      <c r="M23" s="52">
        <v>8531.73</v>
      </c>
      <c r="N23" s="8">
        <f>M23/M36</f>
        <v>0.07221635730249656</v>
      </c>
      <c r="O23" s="52">
        <f t="shared" si="2"/>
        <v>38.431216216216214</v>
      </c>
    </row>
    <row r="24" spans="1:15" ht="23.25" customHeight="1">
      <c r="A24" s="48">
        <v>345</v>
      </c>
      <c r="B24" s="2" t="s">
        <v>70</v>
      </c>
      <c r="C24" s="51">
        <v>2204</v>
      </c>
      <c r="D24" s="48">
        <v>1098</v>
      </c>
      <c r="E24" s="51">
        <f t="shared" si="4"/>
        <v>3302</v>
      </c>
      <c r="F24" s="51">
        <v>6809</v>
      </c>
      <c r="G24" s="8">
        <f t="shared" si="0"/>
        <v>0.3236892348362461</v>
      </c>
      <c r="H24" s="8">
        <f t="shared" si="5"/>
        <v>0.4849463944778969</v>
      </c>
      <c r="I24" s="57">
        <v>204</v>
      </c>
      <c r="J24" s="58">
        <f>I24/I36</f>
        <v>0.07053941908713693</v>
      </c>
      <c r="K24" s="51">
        <v>194</v>
      </c>
      <c r="L24" s="8">
        <f>K24/K36</f>
        <v>0.07023895727733527</v>
      </c>
      <c r="M24" s="52">
        <v>9193.48</v>
      </c>
      <c r="N24" s="8">
        <f>M24/M36</f>
        <v>0.0778177036232225</v>
      </c>
      <c r="O24" s="52">
        <f t="shared" si="2"/>
        <v>47.38907216494845</v>
      </c>
    </row>
    <row r="25" spans="1:15" ht="25.5" customHeight="1">
      <c r="A25" s="48">
        <v>346</v>
      </c>
      <c r="B25" s="2" t="s">
        <v>72</v>
      </c>
      <c r="C25" s="51">
        <v>2277</v>
      </c>
      <c r="D25" s="48">
        <v>1364</v>
      </c>
      <c r="E25" s="51">
        <f t="shared" si="4"/>
        <v>3641</v>
      </c>
      <c r="F25" s="51">
        <v>8938</v>
      </c>
      <c r="G25" s="8">
        <f t="shared" si="0"/>
        <v>0.25475497874244796</v>
      </c>
      <c r="H25" s="8">
        <f t="shared" si="5"/>
        <v>0.4073618259118371</v>
      </c>
      <c r="I25" s="57">
        <v>415</v>
      </c>
      <c r="J25" s="58">
        <f>I25/I36</f>
        <v>0.14349930843706776</v>
      </c>
      <c r="K25" s="51">
        <v>399</v>
      </c>
      <c r="L25" s="8">
        <f>K25/K36</f>
        <v>0.1444605358435916</v>
      </c>
      <c r="M25" s="52">
        <v>18873.91</v>
      </c>
      <c r="N25" s="8">
        <f>M25/M36</f>
        <v>0.1597571686229127</v>
      </c>
      <c r="O25" s="52">
        <f t="shared" si="2"/>
        <v>47.303032581453635</v>
      </c>
    </row>
    <row r="26" spans="1:15" ht="28.5" customHeight="1">
      <c r="A26" s="48">
        <v>347</v>
      </c>
      <c r="B26" s="2" t="s">
        <v>74</v>
      </c>
      <c r="C26" s="51">
        <v>505</v>
      </c>
      <c r="D26" s="48">
        <v>456</v>
      </c>
      <c r="E26" s="51">
        <f t="shared" si="4"/>
        <v>961</v>
      </c>
      <c r="F26" s="51">
        <v>2824</v>
      </c>
      <c r="G26" s="8">
        <f t="shared" si="0"/>
        <v>0.1788243626062323</v>
      </c>
      <c r="H26" s="8">
        <f t="shared" si="5"/>
        <v>0.3402974504249292</v>
      </c>
      <c r="I26" s="57">
        <v>114</v>
      </c>
      <c r="J26" s="58">
        <f>I26/I36</f>
        <v>0.03941908713692946</v>
      </c>
      <c r="K26" s="51">
        <v>113</v>
      </c>
      <c r="L26" s="8">
        <f>K26/K36</f>
        <v>0.04091238233164374</v>
      </c>
      <c r="M26" s="52">
        <v>5792.33</v>
      </c>
      <c r="N26" s="8">
        <f>M26/M36</f>
        <v>0.04902885732365768</v>
      </c>
      <c r="O26" s="52">
        <f t="shared" si="2"/>
        <v>51.25955752212389</v>
      </c>
    </row>
    <row r="27" spans="1:15" ht="42" customHeight="1">
      <c r="A27" s="49" t="s">
        <v>76</v>
      </c>
      <c r="B27" s="2" t="s">
        <v>77</v>
      </c>
      <c r="C27" s="51">
        <v>86</v>
      </c>
      <c r="D27" s="48">
        <v>49</v>
      </c>
      <c r="E27" s="51">
        <f t="shared" si="4"/>
        <v>135</v>
      </c>
      <c r="F27" s="51">
        <v>834</v>
      </c>
      <c r="G27" s="8">
        <f t="shared" si="0"/>
        <v>0.10311750599520383</v>
      </c>
      <c r="H27" s="8">
        <f t="shared" si="5"/>
        <v>0.1618705035971223</v>
      </c>
      <c r="I27" s="57">
        <v>33</v>
      </c>
      <c r="J27" s="58">
        <f>I27/I36</f>
        <v>0.011410788381742738</v>
      </c>
      <c r="K27" s="51">
        <v>29</v>
      </c>
      <c r="L27" s="8">
        <f>K27/K36</f>
        <v>0.010499637943519189</v>
      </c>
      <c r="M27" s="52">
        <v>1671.66</v>
      </c>
      <c r="N27" s="8">
        <f>M27/M36</f>
        <v>0.014149673729512235</v>
      </c>
      <c r="O27" s="52">
        <f t="shared" si="2"/>
        <v>57.64344827586207</v>
      </c>
    </row>
    <row r="28" spans="1:15" ht="25.5">
      <c r="A28" s="48" t="s">
        <v>78</v>
      </c>
      <c r="B28" s="49" t="s">
        <v>79</v>
      </c>
      <c r="C28" s="51">
        <v>83</v>
      </c>
      <c r="D28" s="48">
        <v>18</v>
      </c>
      <c r="E28" s="51">
        <f t="shared" si="4"/>
        <v>101</v>
      </c>
      <c r="F28" s="51">
        <v>607</v>
      </c>
      <c r="G28" s="8">
        <f t="shared" si="0"/>
        <v>0.13673805601317957</v>
      </c>
      <c r="H28" s="8">
        <f t="shared" si="5"/>
        <v>0.16639209225700163</v>
      </c>
      <c r="I28" s="57">
        <v>20</v>
      </c>
      <c r="J28" s="58">
        <f>I28/I36</f>
        <v>0.006915629322268326</v>
      </c>
      <c r="K28" s="51">
        <v>19</v>
      </c>
      <c r="L28" s="8">
        <f>K28/K36</f>
        <v>0.0068790731354091235</v>
      </c>
      <c r="M28" s="52">
        <v>904.06</v>
      </c>
      <c r="N28" s="8">
        <f>M28/M36</f>
        <v>0.007652365930812982</v>
      </c>
      <c r="O28" s="52">
        <f t="shared" si="2"/>
        <v>47.58210526315789</v>
      </c>
    </row>
    <row r="29" spans="1:15" ht="25.5">
      <c r="A29" s="1" t="s">
        <v>81</v>
      </c>
      <c r="B29" s="2" t="s">
        <v>82</v>
      </c>
      <c r="C29" s="51">
        <v>59</v>
      </c>
      <c r="D29" s="48">
        <v>16</v>
      </c>
      <c r="E29" s="51">
        <f t="shared" si="4"/>
        <v>75</v>
      </c>
      <c r="F29" s="51">
        <v>820</v>
      </c>
      <c r="G29" s="8">
        <f t="shared" si="0"/>
        <v>0.07195121951219512</v>
      </c>
      <c r="H29" s="8">
        <f t="shared" si="5"/>
        <v>0.09146341463414634</v>
      </c>
      <c r="I29" s="57">
        <v>31</v>
      </c>
      <c r="J29" s="58">
        <f>I29/I36</f>
        <v>0.010719225449515906</v>
      </c>
      <c r="K29" s="51">
        <v>30</v>
      </c>
      <c r="L29" s="8">
        <f>K29/K36</f>
        <v>0.010861694424330196</v>
      </c>
      <c r="M29" s="52">
        <v>806.37</v>
      </c>
      <c r="N29" s="8">
        <f>M29/M36</f>
        <v>0.006825474322091084</v>
      </c>
      <c r="O29" s="52">
        <f t="shared" si="2"/>
        <v>26.879</v>
      </c>
    </row>
    <row r="30" spans="1:15" ht="38.25">
      <c r="A30" s="1" t="s">
        <v>83</v>
      </c>
      <c r="B30" s="2" t="s">
        <v>84</v>
      </c>
      <c r="C30" s="51">
        <v>301</v>
      </c>
      <c r="D30" s="48">
        <v>201</v>
      </c>
      <c r="E30" s="51">
        <f t="shared" si="4"/>
        <v>502</v>
      </c>
      <c r="F30" s="51">
        <v>1467</v>
      </c>
      <c r="G30" s="8">
        <f t="shared" si="0"/>
        <v>0.20518064076346285</v>
      </c>
      <c r="H30" s="8">
        <f t="shared" si="5"/>
        <v>0.3421949556918882</v>
      </c>
      <c r="I30" s="57">
        <v>99</v>
      </c>
      <c r="J30" s="58">
        <f>I30/I36</f>
        <v>0.03423236514522822</v>
      </c>
      <c r="K30" s="51">
        <v>96</v>
      </c>
      <c r="L30" s="8">
        <f>K30/K36</f>
        <v>0.03475742215785663</v>
      </c>
      <c r="M30" s="52">
        <v>2377.73</v>
      </c>
      <c r="N30" s="8">
        <f>M30/M36</f>
        <v>0.02012616424205468</v>
      </c>
      <c r="O30" s="52">
        <f t="shared" si="2"/>
        <v>24.768020833333335</v>
      </c>
    </row>
    <row r="31" spans="1:15" ht="12.75">
      <c r="A31" s="49">
        <v>368</v>
      </c>
      <c r="B31" s="2" t="s">
        <v>85</v>
      </c>
      <c r="C31" s="51">
        <v>7</v>
      </c>
      <c r="D31" s="48">
        <v>3</v>
      </c>
      <c r="E31" s="51">
        <f t="shared" si="4"/>
        <v>10</v>
      </c>
      <c r="F31" s="51">
        <v>137</v>
      </c>
      <c r="G31" s="8">
        <f t="shared" si="0"/>
        <v>0.051094890510948905</v>
      </c>
      <c r="H31" s="8">
        <f t="shared" si="5"/>
        <v>0.072992700729927</v>
      </c>
      <c r="I31" s="57">
        <v>2</v>
      </c>
      <c r="J31" s="58">
        <f>I31/I36</f>
        <v>0.0006915629322268327</v>
      </c>
      <c r="K31" s="51">
        <v>2</v>
      </c>
      <c r="L31" s="8">
        <f>K31/K36</f>
        <v>0.000724112961622013</v>
      </c>
      <c r="M31" s="52">
        <v>134.1</v>
      </c>
      <c r="N31" s="8">
        <f>M31/M36</f>
        <v>0.0011350820424772922</v>
      </c>
      <c r="O31" s="52">
        <f t="shared" si="2"/>
        <v>67.05</v>
      </c>
    </row>
    <row r="32" spans="1:15" ht="38.25">
      <c r="A32" s="48" t="s">
        <v>86</v>
      </c>
      <c r="B32" s="2" t="s">
        <v>87</v>
      </c>
      <c r="C32" s="51">
        <v>60</v>
      </c>
      <c r="D32" s="48">
        <v>22</v>
      </c>
      <c r="E32" s="51">
        <f t="shared" si="4"/>
        <v>82</v>
      </c>
      <c r="F32" s="51">
        <v>918</v>
      </c>
      <c r="G32" s="8">
        <f t="shared" si="0"/>
        <v>0.06535947712418301</v>
      </c>
      <c r="H32" s="8">
        <f t="shared" si="5"/>
        <v>0.08932461873638345</v>
      </c>
      <c r="I32" s="57">
        <v>19</v>
      </c>
      <c r="J32" s="58">
        <f>I32/I36</f>
        <v>0.00656984785615491</v>
      </c>
      <c r="K32" s="51">
        <v>15</v>
      </c>
      <c r="L32" s="8">
        <f>K32/K36</f>
        <v>0.005430847212165098</v>
      </c>
      <c r="M32" s="52">
        <v>533.42</v>
      </c>
      <c r="N32" s="8">
        <f>M32/M36</f>
        <v>0.004515104124520785</v>
      </c>
      <c r="O32" s="52">
        <f t="shared" si="2"/>
        <v>35.56133333333333</v>
      </c>
    </row>
    <row r="33" spans="1:15" ht="12.75">
      <c r="A33" s="49">
        <v>657</v>
      </c>
      <c r="B33" s="2" t="s">
        <v>88</v>
      </c>
      <c r="C33" s="51">
        <v>68</v>
      </c>
      <c r="D33" s="48">
        <v>57</v>
      </c>
      <c r="E33" s="51">
        <f t="shared" si="4"/>
        <v>125</v>
      </c>
      <c r="F33" s="51">
        <v>444</v>
      </c>
      <c r="G33" s="8">
        <f t="shared" si="0"/>
        <v>0.15315315315315314</v>
      </c>
      <c r="H33" s="8">
        <f t="shared" si="5"/>
        <v>0.28153153153153154</v>
      </c>
      <c r="I33" s="57">
        <v>17</v>
      </c>
      <c r="J33" s="58">
        <f>I33/I36</f>
        <v>0.005878284923928077</v>
      </c>
      <c r="K33" s="51">
        <v>20</v>
      </c>
      <c r="L33" s="8">
        <f>K33/K36</f>
        <v>0.00724112961622013</v>
      </c>
      <c r="M33" s="52">
        <v>712.74</v>
      </c>
      <c r="N33" s="8">
        <f>M33/M36</f>
        <v>0.006032948359099667</v>
      </c>
      <c r="O33" s="52">
        <f t="shared" si="2"/>
        <v>35.637</v>
      </c>
    </row>
    <row r="34" spans="1:15" ht="25.5">
      <c r="A34" s="48">
        <v>658</v>
      </c>
      <c r="B34" s="2" t="s">
        <v>89</v>
      </c>
      <c r="C34" s="51">
        <v>957</v>
      </c>
      <c r="D34" s="48">
        <v>348</v>
      </c>
      <c r="E34" s="51">
        <f t="shared" si="4"/>
        <v>1305</v>
      </c>
      <c r="F34" s="51">
        <v>3107</v>
      </c>
      <c r="G34" s="8">
        <f t="shared" si="0"/>
        <v>0.3080141615706469</v>
      </c>
      <c r="H34" s="8">
        <f t="shared" si="5"/>
        <v>0.42001931123270037</v>
      </c>
      <c r="I34" s="57">
        <v>117</v>
      </c>
      <c r="J34" s="58">
        <f>I34/I36</f>
        <v>0.04045643153526971</v>
      </c>
      <c r="K34" s="51">
        <v>108</v>
      </c>
      <c r="L34" s="8">
        <f>K34/K36</f>
        <v>0.0391020999275887</v>
      </c>
      <c r="M34" s="52">
        <v>4116.55</v>
      </c>
      <c r="N34" s="8">
        <f>M34/M36</f>
        <v>0.03484431008172929</v>
      </c>
      <c r="O34" s="52">
        <f t="shared" si="2"/>
        <v>38.116203703703704</v>
      </c>
    </row>
    <row r="35" spans="1:15" ht="13.5" customHeight="1">
      <c r="A35" s="49">
        <v>659</v>
      </c>
      <c r="B35" s="2" t="s">
        <v>90</v>
      </c>
      <c r="C35" s="51">
        <v>8</v>
      </c>
      <c r="D35" s="48">
        <v>3</v>
      </c>
      <c r="E35" s="51">
        <f t="shared" si="4"/>
        <v>11</v>
      </c>
      <c r="F35" s="48">
        <v>74</v>
      </c>
      <c r="G35" s="8">
        <f t="shared" si="0"/>
        <v>0.10810810810810811</v>
      </c>
      <c r="H35" s="8">
        <f t="shared" si="5"/>
        <v>0.14864864864864866</v>
      </c>
      <c r="I35" s="57">
        <v>1</v>
      </c>
      <c r="J35" s="58">
        <f>I35/I36</f>
        <v>0.00034578146611341634</v>
      </c>
      <c r="K35" s="51">
        <v>1</v>
      </c>
      <c r="L35" s="8">
        <f>K35/K36</f>
        <v>0.0003620564808110065</v>
      </c>
      <c r="M35" s="52">
        <v>16</v>
      </c>
      <c r="N35" s="8">
        <f>M35/M36</f>
        <v>0.00013543111617924443</v>
      </c>
      <c r="O35" s="52">
        <f t="shared" si="2"/>
        <v>16</v>
      </c>
    </row>
    <row r="36" spans="1:13" ht="12.75">
      <c r="A36" s="48"/>
      <c r="B36" s="49"/>
      <c r="F36" s="51"/>
      <c r="I36" s="62">
        <f>SUM(I4:I35)</f>
        <v>2892</v>
      </c>
      <c r="K36" s="64">
        <f>SUM(K4:K35)</f>
        <v>2762</v>
      </c>
      <c r="M36" s="65">
        <f>SUM(M4:M35)</f>
        <v>118141.24</v>
      </c>
    </row>
  </sheetData>
  <sheetProtection selectLockedCells="1" selectUnlockedCells="1"/>
  <mergeCells count="7">
    <mergeCell ref="A1:O1"/>
    <mergeCell ref="A2:A3"/>
    <mergeCell ref="B2:B3"/>
    <mergeCell ref="C2:H2"/>
    <mergeCell ref="I2:J2"/>
    <mergeCell ref="K2:L2"/>
    <mergeCell ref="M2:O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">
      <pane xSplit="2" ySplit="3" topLeftCell="C25" activePane="bottomRight" state="frozen"/>
      <selection pane="topLeft" activeCell="A1" sqref="A1"/>
      <selection pane="topRight" activeCell="V1" sqref="V1"/>
      <selection pane="bottomLeft" activeCell="A7" sqref="A7"/>
      <selection pane="bottomRight" activeCell="M1" sqref="M1"/>
    </sheetView>
  </sheetViews>
  <sheetFormatPr defaultColWidth="9.140625" defaultRowHeight="12.75"/>
  <cols>
    <col min="1" max="1" width="32.140625" style="48" customWidth="1"/>
    <col min="2" max="2" width="13.7109375" style="49" customWidth="1"/>
    <col min="3" max="3" width="16.00390625" style="66" hidden="1" customWidth="1"/>
    <col min="4" max="4" width="9.8515625" style="66" hidden="1" customWidth="1"/>
    <col min="5" max="5" width="11.57421875" style="67" customWidth="1"/>
    <col min="6" max="6" width="9.8515625" style="66" hidden="1" customWidth="1"/>
    <col min="7" max="7" width="9.421875" style="67" customWidth="1"/>
    <col min="8" max="8" width="9.421875" style="68" hidden="1" customWidth="1"/>
    <col min="9" max="9" width="9.8515625" style="67" customWidth="1"/>
    <col min="10" max="10" width="9.8515625" style="66" hidden="1" customWidth="1"/>
    <col min="11" max="11" width="9.8515625" style="67" customWidth="1"/>
    <col min="12" max="12" width="8.8515625" style="66" hidden="1" customWidth="1"/>
    <col min="13" max="13" width="12.140625" style="67" customWidth="1"/>
    <col min="14" max="14" width="9.8515625" style="66" hidden="1" customWidth="1"/>
    <col min="15" max="15" width="9.421875" style="67" customWidth="1"/>
    <col min="16" max="16" width="9.421875" style="68" hidden="1" customWidth="1"/>
    <col min="17" max="17" width="9.8515625" style="67" customWidth="1"/>
    <col min="18" max="18" width="9.8515625" style="66" hidden="1" customWidth="1"/>
    <col min="19" max="19" width="9.8515625" style="67" customWidth="1"/>
    <col min="20" max="20" width="16.00390625" style="67" hidden="1" customWidth="1"/>
    <col min="21" max="21" width="15.140625" style="67" customWidth="1"/>
    <col min="22" max="22" width="12.140625" style="69" hidden="1" customWidth="1"/>
    <col min="23" max="23" width="9.57421875" style="69" customWidth="1"/>
    <col min="24" max="24" width="9.7109375" style="69" hidden="1" customWidth="1"/>
    <col min="25" max="25" width="11.00390625" style="69" customWidth="1"/>
    <col min="26" max="26" width="10.421875" style="69" hidden="1" customWidth="1"/>
    <col min="27" max="27" width="9.421875" style="69" customWidth="1"/>
    <col min="28" max="29" width="13.421875" style="70" customWidth="1"/>
    <col min="30" max="16384" width="9.140625" style="71" customWidth="1"/>
  </cols>
  <sheetData>
    <row r="1" spans="1:29" ht="33" customHeight="1">
      <c r="A1" s="92" t="s">
        <v>134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5"/>
      <c r="AB1" s="71"/>
      <c r="AC1" s="71"/>
    </row>
    <row r="2" spans="1:29" ht="72" customHeight="1">
      <c r="A2" s="17" t="s">
        <v>1</v>
      </c>
      <c r="B2" s="17" t="s">
        <v>2</v>
      </c>
      <c r="C2" s="72"/>
      <c r="D2" s="72"/>
      <c r="E2" s="90" t="s">
        <v>135</v>
      </c>
      <c r="F2" s="90"/>
      <c r="G2" s="90"/>
      <c r="H2" s="90"/>
      <c r="I2" s="90"/>
      <c r="J2" s="90"/>
      <c r="K2" s="90"/>
      <c r="L2" s="90" t="s">
        <v>136</v>
      </c>
      <c r="M2" s="90"/>
      <c r="N2" s="90"/>
      <c r="O2" s="90"/>
      <c r="P2" s="90"/>
      <c r="Q2" s="90"/>
      <c r="R2" s="90"/>
      <c r="S2" s="90"/>
      <c r="T2" s="90" t="s">
        <v>137</v>
      </c>
      <c r="U2" s="90"/>
      <c r="V2" s="90"/>
      <c r="W2" s="90"/>
      <c r="X2" s="90"/>
      <c r="Y2" s="90"/>
      <c r="Z2" s="90"/>
      <c r="AA2" s="90"/>
      <c r="AB2" s="72"/>
      <c r="AC2" s="72"/>
    </row>
    <row r="3" spans="1:27" ht="78" customHeight="1">
      <c r="A3" s="17"/>
      <c r="B3" s="17"/>
      <c r="C3" s="73" t="s">
        <v>138</v>
      </c>
      <c r="D3" s="73" t="s">
        <v>139</v>
      </c>
      <c r="E3" s="73" t="s">
        <v>140</v>
      </c>
      <c r="F3" s="73" t="s">
        <v>141</v>
      </c>
      <c r="G3" s="73" t="s">
        <v>142</v>
      </c>
      <c r="H3" s="73" t="s">
        <v>143</v>
      </c>
      <c r="I3" s="73" t="s">
        <v>144</v>
      </c>
      <c r="J3" s="73" t="s">
        <v>145</v>
      </c>
      <c r="K3" s="73" t="s">
        <v>146</v>
      </c>
      <c r="L3" s="73" t="s">
        <v>147</v>
      </c>
      <c r="M3" s="73" t="s">
        <v>140</v>
      </c>
      <c r="N3" s="73" t="s">
        <v>148</v>
      </c>
      <c r="O3" s="73" t="s">
        <v>142</v>
      </c>
      <c r="P3" s="73" t="s">
        <v>149</v>
      </c>
      <c r="Q3" s="73" t="s">
        <v>144</v>
      </c>
      <c r="R3" s="73" t="s">
        <v>150</v>
      </c>
      <c r="S3" s="73" t="s">
        <v>146</v>
      </c>
      <c r="T3" s="74" t="s">
        <v>151</v>
      </c>
      <c r="U3" s="73" t="s">
        <v>152</v>
      </c>
      <c r="V3" s="75" t="s">
        <v>153</v>
      </c>
      <c r="W3" s="73" t="s">
        <v>154</v>
      </c>
      <c r="X3" s="75" t="s">
        <v>155</v>
      </c>
      <c r="Y3" s="73" t="s">
        <v>156</v>
      </c>
      <c r="Z3" s="74" t="s">
        <v>157</v>
      </c>
      <c r="AA3" s="73" t="s">
        <v>158</v>
      </c>
    </row>
    <row r="4" spans="1:36" ht="51">
      <c r="A4" s="49" t="s">
        <v>24</v>
      </c>
      <c r="B4" s="49" t="s">
        <v>25</v>
      </c>
      <c r="C4" s="57">
        <v>22</v>
      </c>
      <c r="D4" s="76">
        <v>9</v>
      </c>
      <c r="E4" s="67">
        <f aca="true" t="shared" si="0" ref="E4:E35">D4/C4</f>
        <v>0.4090909090909091</v>
      </c>
      <c r="F4" s="76">
        <v>12</v>
      </c>
      <c r="G4" s="67">
        <f aca="true" t="shared" si="1" ref="G4:G35">F4/C4</f>
        <v>0.5454545454545454</v>
      </c>
      <c r="H4" s="68">
        <v>1</v>
      </c>
      <c r="I4" s="67">
        <f aca="true" t="shared" si="2" ref="I4:I35">H4/C4</f>
        <v>0.045454545454545456</v>
      </c>
      <c r="J4" s="66">
        <v>0</v>
      </c>
      <c r="K4" s="67">
        <f aca="true" t="shared" si="3" ref="K4:K35">J4/C4</f>
        <v>0</v>
      </c>
      <c r="L4" s="76">
        <v>9</v>
      </c>
      <c r="M4" s="77">
        <f aca="true" t="shared" si="4" ref="M4:M35">L4/C4</f>
        <v>0.4090909090909091</v>
      </c>
      <c r="N4" s="66">
        <v>12</v>
      </c>
      <c r="O4" s="67">
        <f aca="true" t="shared" si="5" ref="O4:O35">N4/C4</f>
        <v>0.5454545454545454</v>
      </c>
      <c r="P4" s="66">
        <v>1</v>
      </c>
      <c r="Q4" s="67">
        <f aca="true" t="shared" si="6" ref="Q4:Q35">P4/C4</f>
        <v>0.045454545454545456</v>
      </c>
      <c r="R4" s="66">
        <v>0</v>
      </c>
      <c r="S4" s="67">
        <f aca="true" t="shared" si="7" ref="S4:S35">R4/C4</f>
        <v>0</v>
      </c>
      <c r="T4" s="78">
        <v>284</v>
      </c>
      <c r="U4" s="78">
        <f aca="true" t="shared" si="8" ref="U4:U32">T4/L4</f>
        <v>31.555555555555557</v>
      </c>
      <c r="V4" s="69">
        <v>704.79</v>
      </c>
      <c r="W4" s="69">
        <f>V4/N4</f>
        <v>58.732499999999995</v>
      </c>
      <c r="X4" s="69">
        <v>0</v>
      </c>
      <c r="Y4" s="69">
        <v>7.5</v>
      </c>
      <c r="Z4" s="78">
        <v>0</v>
      </c>
      <c r="AA4" s="69">
        <v>0</v>
      </c>
      <c r="AB4" s="79"/>
      <c r="AD4" s="76"/>
      <c r="AE4" s="80"/>
      <c r="AF4" s="77"/>
      <c r="AG4" s="76"/>
      <c r="AH4" s="76"/>
      <c r="AI4" s="80"/>
      <c r="AJ4" s="77"/>
    </row>
    <row r="5" spans="1:36" ht="25.5">
      <c r="A5" s="48" t="s">
        <v>27</v>
      </c>
      <c r="B5" s="49" t="s">
        <v>28</v>
      </c>
      <c r="C5" s="57">
        <v>122</v>
      </c>
      <c r="D5" s="76">
        <v>83</v>
      </c>
      <c r="E5" s="67">
        <f t="shared" si="0"/>
        <v>0.680327868852459</v>
      </c>
      <c r="F5" s="76">
        <v>38</v>
      </c>
      <c r="G5" s="67">
        <f t="shared" si="1"/>
        <v>0.3114754098360656</v>
      </c>
      <c r="H5" s="68">
        <v>1</v>
      </c>
      <c r="I5" s="67">
        <f t="shared" si="2"/>
        <v>0.00819672131147541</v>
      </c>
      <c r="J5" s="66">
        <v>0</v>
      </c>
      <c r="K5" s="67">
        <f t="shared" si="3"/>
        <v>0</v>
      </c>
      <c r="L5" s="76">
        <v>83</v>
      </c>
      <c r="M5" s="77">
        <f t="shared" si="4"/>
        <v>0.680327868852459</v>
      </c>
      <c r="N5" s="66">
        <v>38</v>
      </c>
      <c r="O5" s="67">
        <f t="shared" si="5"/>
        <v>0.3114754098360656</v>
      </c>
      <c r="P5" s="66">
        <v>1</v>
      </c>
      <c r="Q5" s="67">
        <f t="shared" si="6"/>
        <v>0.00819672131147541</v>
      </c>
      <c r="R5" s="66">
        <v>0</v>
      </c>
      <c r="S5" s="67">
        <f t="shared" si="7"/>
        <v>0</v>
      </c>
      <c r="T5" s="78">
        <v>830.8</v>
      </c>
      <c r="U5" s="69">
        <f t="shared" si="8"/>
        <v>10.009638554216867</v>
      </c>
      <c r="V5" s="80">
        <v>1606.3899999999999</v>
      </c>
      <c r="W5" s="69">
        <f>V5/N5</f>
        <v>42.273421052631576</v>
      </c>
      <c r="X5" s="69">
        <v>0</v>
      </c>
      <c r="Y5" s="69">
        <v>50</v>
      </c>
      <c r="Z5" s="80">
        <v>0</v>
      </c>
      <c r="AA5" s="69">
        <v>0</v>
      </c>
      <c r="AB5" s="79"/>
      <c r="AD5" s="76"/>
      <c r="AE5" s="80"/>
      <c r="AF5" s="77"/>
      <c r="AG5" s="76"/>
      <c r="AH5" s="76"/>
      <c r="AI5" s="80"/>
      <c r="AJ5" s="77"/>
    </row>
    <row r="6" spans="1:36" ht="22.5" customHeight="1">
      <c r="A6" s="48">
        <v>305</v>
      </c>
      <c r="B6" s="49" t="s">
        <v>29</v>
      </c>
      <c r="C6" s="57">
        <v>34</v>
      </c>
      <c r="D6" s="76">
        <v>25</v>
      </c>
      <c r="E6" s="67">
        <f t="shared" si="0"/>
        <v>0.7352941176470589</v>
      </c>
      <c r="F6" s="76">
        <v>7</v>
      </c>
      <c r="G6" s="67">
        <f t="shared" si="1"/>
        <v>0.20588235294117646</v>
      </c>
      <c r="H6" s="76">
        <v>1</v>
      </c>
      <c r="I6" s="67">
        <f t="shared" si="2"/>
        <v>0.029411764705882353</v>
      </c>
      <c r="J6" s="76">
        <v>0</v>
      </c>
      <c r="K6" s="67">
        <f t="shared" si="3"/>
        <v>0</v>
      </c>
      <c r="L6" s="76">
        <v>22</v>
      </c>
      <c r="M6" s="77">
        <f t="shared" si="4"/>
        <v>0.6470588235294118</v>
      </c>
      <c r="N6" s="66">
        <v>7</v>
      </c>
      <c r="O6" s="67">
        <f t="shared" si="5"/>
        <v>0.20588235294117646</v>
      </c>
      <c r="P6" s="66">
        <v>1</v>
      </c>
      <c r="Q6" s="67">
        <f t="shared" si="6"/>
        <v>0.029411764705882353</v>
      </c>
      <c r="R6" s="66">
        <v>0</v>
      </c>
      <c r="S6" s="67">
        <f t="shared" si="7"/>
        <v>0</v>
      </c>
      <c r="T6" s="69">
        <v>501.3</v>
      </c>
      <c r="U6" s="69">
        <f t="shared" si="8"/>
        <v>22.786363636363635</v>
      </c>
      <c r="V6" s="80">
        <v>371.95</v>
      </c>
      <c r="W6" s="69">
        <f>V6/N6</f>
        <v>53.135714285714286</v>
      </c>
      <c r="X6" s="69">
        <v>70</v>
      </c>
      <c r="Y6" s="80">
        <f>X6/P6</f>
        <v>70</v>
      </c>
      <c r="Z6" s="80">
        <v>0</v>
      </c>
      <c r="AA6" s="69">
        <v>0</v>
      </c>
      <c r="AD6" s="76"/>
      <c r="AE6" s="80"/>
      <c r="AF6" s="77"/>
      <c r="AG6" s="66"/>
      <c r="AH6" s="76"/>
      <c r="AI6" s="80"/>
      <c r="AJ6" s="77"/>
    </row>
    <row r="7" spans="1:36" ht="20.25" customHeight="1">
      <c r="A7" s="49" t="s">
        <v>31</v>
      </c>
      <c r="B7" s="49" t="s">
        <v>32</v>
      </c>
      <c r="C7" s="57">
        <v>67</v>
      </c>
      <c r="D7" s="76">
        <v>48</v>
      </c>
      <c r="E7" s="67">
        <f t="shared" si="0"/>
        <v>0.7164179104477612</v>
      </c>
      <c r="F7" s="76">
        <v>14</v>
      </c>
      <c r="G7" s="67">
        <f t="shared" si="1"/>
        <v>0.208955223880597</v>
      </c>
      <c r="H7" s="68">
        <v>5</v>
      </c>
      <c r="I7" s="67">
        <f t="shared" si="2"/>
        <v>0.07462686567164178</v>
      </c>
      <c r="J7" s="66">
        <v>0</v>
      </c>
      <c r="K7" s="67">
        <f t="shared" si="3"/>
        <v>0</v>
      </c>
      <c r="L7" s="66">
        <v>43</v>
      </c>
      <c r="M7" s="77">
        <f t="shared" si="4"/>
        <v>0.6417910447761194</v>
      </c>
      <c r="N7" s="66">
        <v>13</v>
      </c>
      <c r="O7" s="67">
        <f t="shared" si="5"/>
        <v>0.19402985074626866</v>
      </c>
      <c r="P7" s="68">
        <v>5</v>
      </c>
      <c r="Q7" s="67">
        <f t="shared" si="6"/>
        <v>0.07462686567164178</v>
      </c>
      <c r="R7" s="66">
        <v>0</v>
      </c>
      <c r="S7" s="67">
        <f t="shared" si="7"/>
        <v>0</v>
      </c>
      <c r="T7" s="69">
        <v>914.7</v>
      </c>
      <c r="U7" s="69">
        <f t="shared" si="8"/>
        <v>21.272093023255817</v>
      </c>
      <c r="V7" s="69">
        <v>785.19</v>
      </c>
      <c r="W7" s="69">
        <v>785.19</v>
      </c>
      <c r="X7" s="69">
        <v>194.66</v>
      </c>
      <c r="Y7" s="69">
        <v>0</v>
      </c>
      <c r="Z7" s="69">
        <v>0</v>
      </c>
      <c r="AA7" s="69">
        <v>0</v>
      </c>
      <c r="AD7" s="76"/>
      <c r="AE7" s="80"/>
      <c r="AF7" s="77"/>
      <c r="AG7" s="81"/>
      <c r="AH7" s="76"/>
      <c r="AI7" s="80"/>
      <c r="AJ7" s="77"/>
    </row>
    <row r="8" spans="1:36" ht="57.75" customHeight="1">
      <c r="A8" s="49" t="s">
        <v>34</v>
      </c>
      <c r="B8" s="49" t="s">
        <v>35</v>
      </c>
      <c r="C8" s="57">
        <v>170</v>
      </c>
      <c r="D8" s="76">
        <v>117</v>
      </c>
      <c r="E8" s="67">
        <f t="shared" si="0"/>
        <v>0.6882352941176471</v>
      </c>
      <c r="F8" s="76">
        <v>44</v>
      </c>
      <c r="G8" s="67">
        <f t="shared" si="1"/>
        <v>0.25882352941176473</v>
      </c>
      <c r="H8" s="68">
        <v>5</v>
      </c>
      <c r="I8" s="67">
        <f t="shared" si="2"/>
        <v>0.029411764705882353</v>
      </c>
      <c r="J8" s="66">
        <v>1</v>
      </c>
      <c r="K8" s="67">
        <f t="shared" si="3"/>
        <v>0.0058823529411764705</v>
      </c>
      <c r="L8" s="66">
        <v>110</v>
      </c>
      <c r="M8" s="77">
        <f t="shared" si="4"/>
        <v>0.6470588235294118</v>
      </c>
      <c r="N8" s="66">
        <v>43</v>
      </c>
      <c r="O8" s="67">
        <f t="shared" si="5"/>
        <v>0.2529411764705882</v>
      </c>
      <c r="P8" s="68">
        <v>5</v>
      </c>
      <c r="Q8" s="67">
        <f t="shared" si="6"/>
        <v>0.029411764705882353</v>
      </c>
      <c r="R8" s="66">
        <v>1</v>
      </c>
      <c r="S8" s="67">
        <f t="shared" si="7"/>
        <v>0.0058823529411764705</v>
      </c>
      <c r="T8" s="69">
        <v>2280.03</v>
      </c>
      <c r="U8" s="69">
        <f t="shared" si="8"/>
        <v>20.727545454545456</v>
      </c>
      <c r="V8" s="69">
        <v>2894.27</v>
      </c>
      <c r="W8" s="69">
        <f aca="true" t="shared" si="9" ref="W8:W13">V8/N8</f>
        <v>67.3086046511628</v>
      </c>
      <c r="X8" s="69">
        <v>148.09</v>
      </c>
      <c r="Y8" s="80">
        <f>X8/P8</f>
        <v>29.618000000000002</v>
      </c>
      <c r="Z8" s="69">
        <v>21</v>
      </c>
      <c r="AA8" s="78">
        <f>Z8/R8</f>
        <v>21</v>
      </c>
      <c r="AD8" s="76"/>
      <c r="AE8" s="80"/>
      <c r="AF8" s="77"/>
      <c r="AG8" s="66"/>
      <c r="AH8" s="76"/>
      <c r="AI8" s="80"/>
      <c r="AJ8" s="77"/>
    </row>
    <row r="9" spans="1:36" ht="54" customHeight="1">
      <c r="A9" s="48" t="s">
        <v>37</v>
      </c>
      <c r="B9" s="49" t="s">
        <v>38</v>
      </c>
      <c r="C9" s="57">
        <v>33</v>
      </c>
      <c r="D9" s="76">
        <v>22</v>
      </c>
      <c r="E9" s="67">
        <f t="shared" si="0"/>
        <v>0.6666666666666666</v>
      </c>
      <c r="F9" s="76">
        <v>9</v>
      </c>
      <c r="G9" s="67">
        <f t="shared" si="1"/>
        <v>0.2727272727272727</v>
      </c>
      <c r="H9" s="68">
        <v>1</v>
      </c>
      <c r="I9" s="67">
        <f t="shared" si="2"/>
        <v>0.030303030303030304</v>
      </c>
      <c r="J9" s="66">
        <v>1</v>
      </c>
      <c r="K9" s="67">
        <f t="shared" si="3"/>
        <v>0.030303030303030304</v>
      </c>
      <c r="L9" s="66">
        <v>22</v>
      </c>
      <c r="M9" s="77">
        <f t="shared" si="4"/>
        <v>0.6666666666666666</v>
      </c>
      <c r="N9" s="66">
        <v>10</v>
      </c>
      <c r="O9" s="67">
        <f t="shared" si="5"/>
        <v>0.30303030303030304</v>
      </c>
      <c r="P9" s="66">
        <v>1</v>
      </c>
      <c r="Q9" s="67">
        <f t="shared" si="6"/>
        <v>0.030303030303030304</v>
      </c>
      <c r="R9" s="66">
        <v>1</v>
      </c>
      <c r="S9" s="67">
        <f t="shared" si="7"/>
        <v>0.030303030303030304</v>
      </c>
      <c r="T9" s="69">
        <v>437.99</v>
      </c>
      <c r="U9" s="80">
        <f t="shared" si="8"/>
        <v>19.908636363636365</v>
      </c>
      <c r="V9" s="69">
        <v>431.9</v>
      </c>
      <c r="W9" s="80">
        <f t="shared" si="9"/>
        <v>43.19</v>
      </c>
      <c r="X9" s="69">
        <v>25</v>
      </c>
      <c r="Y9" s="80">
        <f>X9/P9</f>
        <v>25</v>
      </c>
      <c r="Z9" s="69">
        <v>49</v>
      </c>
      <c r="AA9" s="78">
        <f>Z9/R9</f>
        <v>49</v>
      </c>
      <c r="AD9" s="66"/>
      <c r="AE9" s="69"/>
      <c r="AF9" s="77"/>
      <c r="AG9" s="66"/>
      <c r="AH9" s="66"/>
      <c r="AI9" s="69"/>
      <c r="AJ9" s="77"/>
    </row>
    <row r="10" spans="1:36" ht="45" customHeight="1">
      <c r="A10" s="49" t="s">
        <v>40</v>
      </c>
      <c r="B10" s="49" t="s">
        <v>41</v>
      </c>
      <c r="C10" s="57">
        <v>35</v>
      </c>
      <c r="D10" s="76">
        <v>24</v>
      </c>
      <c r="E10" s="67">
        <f t="shared" si="0"/>
        <v>0.6857142857142857</v>
      </c>
      <c r="F10" s="76">
        <v>10</v>
      </c>
      <c r="G10" s="67">
        <f t="shared" si="1"/>
        <v>0.2857142857142857</v>
      </c>
      <c r="H10" s="68">
        <v>0</v>
      </c>
      <c r="I10" s="67">
        <f t="shared" si="2"/>
        <v>0</v>
      </c>
      <c r="J10" s="66">
        <v>1</v>
      </c>
      <c r="K10" s="67">
        <f t="shared" si="3"/>
        <v>0.02857142857142857</v>
      </c>
      <c r="L10" s="76">
        <v>21</v>
      </c>
      <c r="M10" s="77">
        <f t="shared" si="4"/>
        <v>0.6</v>
      </c>
      <c r="N10" s="66">
        <v>10</v>
      </c>
      <c r="O10" s="67">
        <f t="shared" si="5"/>
        <v>0.2857142857142857</v>
      </c>
      <c r="P10" s="66">
        <v>0</v>
      </c>
      <c r="Q10" s="67">
        <f t="shared" si="6"/>
        <v>0</v>
      </c>
      <c r="R10" s="66">
        <v>1</v>
      </c>
      <c r="S10" s="67">
        <f t="shared" si="7"/>
        <v>0.02857142857142857</v>
      </c>
      <c r="T10" s="69">
        <v>450.39</v>
      </c>
      <c r="U10" s="80">
        <f t="shared" si="8"/>
        <v>21.447142857142858</v>
      </c>
      <c r="V10" s="69">
        <v>443.75</v>
      </c>
      <c r="W10" s="80">
        <f t="shared" si="9"/>
        <v>44.375</v>
      </c>
      <c r="X10" s="69">
        <v>0</v>
      </c>
      <c r="Y10" s="69">
        <v>0</v>
      </c>
      <c r="Z10" s="69">
        <v>0</v>
      </c>
      <c r="AA10" s="69">
        <v>0</v>
      </c>
      <c r="AD10" s="76"/>
      <c r="AE10" s="80"/>
      <c r="AF10" s="77"/>
      <c r="AG10" s="66"/>
      <c r="AH10" s="76"/>
      <c r="AI10" s="80"/>
      <c r="AJ10" s="77"/>
    </row>
    <row r="11" spans="1:36" ht="21" customHeight="1">
      <c r="A11" s="48" t="s">
        <v>43</v>
      </c>
      <c r="B11" s="49" t="s">
        <v>44</v>
      </c>
      <c r="C11" s="57">
        <v>60</v>
      </c>
      <c r="D11" s="76">
        <v>36</v>
      </c>
      <c r="E11" s="67">
        <f t="shared" si="0"/>
        <v>0.6</v>
      </c>
      <c r="F11" s="76">
        <v>18</v>
      </c>
      <c r="G11" s="67">
        <f t="shared" si="1"/>
        <v>0.3</v>
      </c>
      <c r="H11" s="68">
        <v>6</v>
      </c>
      <c r="I11" s="67">
        <f t="shared" si="2"/>
        <v>0.1</v>
      </c>
      <c r="J11" s="66">
        <v>0</v>
      </c>
      <c r="K11" s="67">
        <f t="shared" si="3"/>
        <v>0</v>
      </c>
      <c r="L11" s="76">
        <v>31</v>
      </c>
      <c r="M11" s="77">
        <f t="shared" si="4"/>
        <v>0.5166666666666667</v>
      </c>
      <c r="N11" s="76">
        <v>17</v>
      </c>
      <c r="O11" s="67">
        <f t="shared" si="5"/>
        <v>0.2833333333333333</v>
      </c>
      <c r="P11" s="68">
        <v>9</v>
      </c>
      <c r="Q11" s="67">
        <f t="shared" si="6"/>
        <v>0.15</v>
      </c>
      <c r="R11" s="66">
        <v>0</v>
      </c>
      <c r="S11" s="67">
        <f t="shared" si="7"/>
        <v>0</v>
      </c>
      <c r="T11" s="69">
        <v>847.4</v>
      </c>
      <c r="U11" s="80">
        <f t="shared" si="8"/>
        <v>27.335483870967742</v>
      </c>
      <c r="V11" s="69">
        <v>1222.36</v>
      </c>
      <c r="W11" s="80">
        <f t="shared" si="9"/>
        <v>71.9035294117647</v>
      </c>
      <c r="X11" s="69">
        <v>216.5</v>
      </c>
      <c r="Y11" s="80">
        <f>X11/P11</f>
        <v>24.055555555555557</v>
      </c>
      <c r="Z11" s="69">
        <v>0</v>
      </c>
      <c r="AA11" s="69">
        <v>0</v>
      </c>
      <c r="AD11" s="76"/>
      <c r="AE11" s="80"/>
      <c r="AF11" s="77"/>
      <c r="AG11" s="66"/>
      <c r="AH11" s="76"/>
      <c r="AI11" s="80"/>
      <c r="AJ11" s="77"/>
    </row>
    <row r="12" spans="1:36" ht="19.5" customHeight="1">
      <c r="A12" s="48">
        <v>330</v>
      </c>
      <c r="B12" s="49" t="s">
        <v>47</v>
      </c>
      <c r="C12" s="57">
        <v>84</v>
      </c>
      <c r="D12" s="76">
        <v>41</v>
      </c>
      <c r="E12" s="67">
        <f t="shared" si="0"/>
        <v>0.4880952380952381</v>
      </c>
      <c r="F12" s="76">
        <v>32</v>
      </c>
      <c r="G12" s="67">
        <f t="shared" si="1"/>
        <v>0.38095238095238093</v>
      </c>
      <c r="H12" s="68">
        <v>3</v>
      </c>
      <c r="I12" s="67">
        <f t="shared" si="2"/>
        <v>0.03571428571428571</v>
      </c>
      <c r="J12" s="66">
        <v>0</v>
      </c>
      <c r="K12" s="67">
        <f t="shared" si="3"/>
        <v>0</v>
      </c>
      <c r="L12" s="76">
        <v>41</v>
      </c>
      <c r="M12" s="77">
        <f t="shared" si="4"/>
        <v>0.4880952380952381</v>
      </c>
      <c r="N12" s="76">
        <v>32</v>
      </c>
      <c r="O12" s="67">
        <f t="shared" si="5"/>
        <v>0.38095238095238093</v>
      </c>
      <c r="P12" s="68">
        <v>3</v>
      </c>
      <c r="Q12" s="67">
        <f t="shared" si="6"/>
        <v>0.03571428571428571</v>
      </c>
      <c r="R12" s="66">
        <v>0</v>
      </c>
      <c r="S12" s="67">
        <f t="shared" si="7"/>
        <v>0</v>
      </c>
      <c r="T12" s="69">
        <v>907.68</v>
      </c>
      <c r="U12" s="80">
        <f t="shared" si="8"/>
        <v>22.138536585365852</v>
      </c>
      <c r="V12" s="69">
        <v>2169.73</v>
      </c>
      <c r="W12" s="80">
        <f t="shared" si="9"/>
        <v>67.8040625</v>
      </c>
      <c r="X12" s="69">
        <v>85.5</v>
      </c>
      <c r="Y12" s="69">
        <v>0</v>
      </c>
      <c r="Z12" s="69">
        <v>0</v>
      </c>
      <c r="AA12" s="69">
        <v>0</v>
      </c>
      <c r="AD12" s="66"/>
      <c r="AE12" s="69"/>
      <c r="AF12" s="77"/>
      <c r="AG12" s="66"/>
      <c r="AH12" s="66"/>
      <c r="AI12" s="69"/>
      <c r="AJ12" s="77"/>
    </row>
    <row r="13" spans="1:36" ht="23.25" customHeight="1">
      <c r="A13" s="49" t="s">
        <v>49</v>
      </c>
      <c r="B13" s="49" t="s">
        <v>50</v>
      </c>
      <c r="C13" s="57">
        <v>100</v>
      </c>
      <c r="D13" s="76">
        <v>70</v>
      </c>
      <c r="E13" s="67">
        <f t="shared" si="0"/>
        <v>0.7</v>
      </c>
      <c r="F13" s="76">
        <v>26</v>
      </c>
      <c r="G13" s="67">
        <f t="shared" si="1"/>
        <v>0.26</v>
      </c>
      <c r="H13" s="68">
        <v>2</v>
      </c>
      <c r="I13" s="67">
        <f t="shared" si="2"/>
        <v>0.02</v>
      </c>
      <c r="J13" s="66">
        <v>1</v>
      </c>
      <c r="K13" s="67">
        <f t="shared" si="3"/>
        <v>0.01</v>
      </c>
      <c r="L13" s="76">
        <v>58</v>
      </c>
      <c r="M13" s="77">
        <f t="shared" si="4"/>
        <v>0.58</v>
      </c>
      <c r="N13" s="76">
        <v>26</v>
      </c>
      <c r="O13" s="67">
        <f t="shared" si="5"/>
        <v>0.26</v>
      </c>
      <c r="P13" s="68">
        <v>2</v>
      </c>
      <c r="Q13" s="67">
        <f t="shared" si="6"/>
        <v>0.02</v>
      </c>
      <c r="R13" s="66">
        <v>1</v>
      </c>
      <c r="S13" s="67">
        <f t="shared" si="7"/>
        <v>0.01</v>
      </c>
      <c r="T13" s="69">
        <v>1897.2</v>
      </c>
      <c r="U13" s="80">
        <f t="shared" si="8"/>
        <v>32.710344827586205</v>
      </c>
      <c r="V13" s="69">
        <v>1622.62</v>
      </c>
      <c r="W13" s="80">
        <f t="shared" si="9"/>
        <v>62.40846153846154</v>
      </c>
      <c r="X13" s="69">
        <v>112</v>
      </c>
      <c r="Y13" s="69">
        <v>0</v>
      </c>
      <c r="Z13" s="69">
        <v>64</v>
      </c>
      <c r="AA13" s="69">
        <v>0</v>
      </c>
      <c r="AD13" s="76"/>
      <c r="AE13" s="80"/>
      <c r="AF13" s="77"/>
      <c r="AG13" s="66"/>
      <c r="AH13" s="76"/>
      <c r="AI13" s="80"/>
      <c r="AJ13" s="77"/>
    </row>
    <row r="14" spans="1:36" ht="24.75" customHeight="1">
      <c r="A14" s="48" t="s">
        <v>52</v>
      </c>
      <c r="B14" s="49" t="s">
        <v>53</v>
      </c>
      <c r="C14" s="57">
        <v>11</v>
      </c>
      <c r="D14" s="76">
        <v>10</v>
      </c>
      <c r="E14" s="67">
        <f t="shared" si="0"/>
        <v>0.9090909090909091</v>
      </c>
      <c r="F14" s="76">
        <v>1</v>
      </c>
      <c r="G14" s="67">
        <f t="shared" si="1"/>
        <v>0.09090909090909091</v>
      </c>
      <c r="H14" s="68">
        <v>0</v>
      </c>
      <c r="I14" s="67">
        <f t="shared" si="2"/>
        <v>0</v>
      </c>
      <c r="J14" s="66">
        <v>0</v>
      </c>
      <c r="K14" s="67">
        <f t="shared" si="3"/>
        <v>0</v>
      </c>
      <c r="L14" s="76">
        <v>9</v>
      </c>
      <c r="M14" s="77">
        <f t="shared" si="4"/>
        <v>0.8181818181818182</v>
      </c>
      <c r="N14" s="76">
        <v>1</v>
      </c>
      <c r="O14" s="67">
        <f t="shared" si="5"/>
        <v>0.09090909090909091</v>
      </c>
      <c r="P14" s="68">
        <v>0</v>
      </c>
      <c r="Q14" s="67">
        <f t="shared" si="6"/>
        <v>0</v>
      </c>
      <c r="R14" s="66">
        <v>0</v>
      </c>
      <c r="S14" s="67">
        <f t="shared" si="7"/>
        <v>0</v>
      </c>
      <c r="T14" s="69">
        <v>187</v>
      </c>
      <c r="U14" s="80">
        <f t="shared" si="8"/>
        <v>20.77777777777778</v>
      </c>
      <c r="V14" s="69">
        <v>101.99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D14" s="66"/>
      <c r="AE14" s="69"/>
      <c r="AF14" s="77"/>
      <c r="AG14" s="66"/>
      <c r="AH14" s="66"/>
      <c r="AI14" s="69"/>
      <c r="AJ14" s="77"/>
    </row>
    <row r="15" spans="1:36" ht="21.75" customHeight="1">
      <c r="A15" s="48">
        <v>336</v>
      </c>
      <c r="B15" s="49" t="s">
        <v>55</v>
      </c>
      <c r="C15" s="57">
        <v>15</v>
      </c>
      <c r="D15" s="76">
        <v>11</v>
      </c>
      <c r="E15" s="67">
        <f t="shared" si="0"/>
        <v>0.7333333333333333</v>
      </c>
      <c r="F15" s="76">
        <v>4</v>
      </c>
      <c r="G15" s="67">
        <f t="shared" si="1"/>
        <v>0.26666666666666666</v>
      </c>
      <c r="H15" s="68">
        <v>0</v>
      </c>
      <c r="I15" s="67">
        <f t="shared" si="2"/>
        <v>0</v>
      </c>
      <c r="J15" s="66">
        <v>0</v>
      </c>
      <c r="K15" s="67">
        <f t="shared" si="3"/>
        <v>0</v>
      </c>
      <c r="L15" s="76">
        <v>11</v>
      </c>
      <c r="M15" s="77">
        <f t="shared" si="4"/>
        <v>0.7333333333333333</v>
      </c>
      <c r="N15" s="76">
        <v>4</v>
      </c>
      <c r="O15" s="67">
        <f t="shared" si="5"/>
        <v>0.26666666666666666</v>
      </c>
      <c r="P15" s="68">
        <v>0</v>
      </c>
      <c r="Q15" s="67">
        <f t="shared" si="6"/>
        <v>0</v>
      </c>
      <c r="R15" s="66">
        <v>0</v>
      </c>
      <c r="S15" s="67">
        <f t="shared" si="7"/>
        <v>0</v>
      </c>
      <c r="T15" s="69">
        <v>249</v>
      </c>
      <c r="U15" s="80">
        <f t="shared" si="8"/>
        <v>22.636363636363637</v>
      </c>
      <c r="V15" s="69">
        <v>196.95</v>
      </c>
      <c r="W15" s="80">
        <f aca="true" t="shared" si="10" ref="W15:W30">V15/N15</f>
        <v>49.2375</v>
      </c>
      <c r="X15" s="69">
        <v>0</v>
      </c>
      <c r="Y15" s="69">
        <v>0</v>
      </c>
      <c r="Z15" s="69">
        <v>0</v>
      </c>
      <c r="AA15" s="69">
        <v>0</v>
      </c>
      <c r="AD15" s="76"/>
      <c r="AE15" s="80"/>
      <c r="AF15" s="77"/>
      <c r="AG15" s="66"/>
      <c r="AH15" s="76"/>
      <c r="AI15" s="80"/>
      <c r="AJ15" s="77"/>
    </row>
    <row r="16" spans="1:36" ht="18.75" customHeight="1">
      <c r="A16" s="48">
        <v>337</v>
      </c>
      <c r="B16" s="49" t="s">
        <v>57</v>
      </c>
      <c r="C16" s="57">
        <v>11</v>
      </c>
      <c r="D16" s="76">
        <v>9</v>
      </c>
      <c r="E16" s="67">
        <f t="shared" si="0"/>
        <v>0.8181818181818182</v>
      </c>
      <c r="F16" s="76">
        <v>1</v>
      </c>
      <c r="G16" s="67">
        <f t="shared" si="1"/>
        <v>0.09090909090909091</v>
      </c>
      <c r="H16" s="68">
        <v>1</v>
      </c>
      <c r="I16" s="67">
        <f t="shared" si="2"/>
        <v>0.09090909090909091</v>
      </c>
      <c r="J16" s="66">
        <v>0</v>
      </c>
      <c r="K16" s="67">
        <f t="shared" si="3"/>
        <v>0</v>
      </c>
      <c r="L16" s="76">
        <v>8</v>
      </c>
      <c r="M16" s="77">
        <f t="shared" si="4"/>
        <v>0.7272727272727273</v>
      </c>
      <c r="N16" s="76">
        <v>1</v>
      </c>
      <c r="O16" s="67">
        <f t="shared" si="5"/>
        <v>0.09090909090909091</v>
      </c>
      <c r="P16" s="68">
        <v>1</v>
      </c>
      <c r="Q16" s="67">
        <f t="shared" si="6"/>
        <v>0.09090909090909091</v>
      </c>
      <c r="R16" s="66">
        <v>0</v>
      </c>
      <c r="S16" s="67">
        <f t="shared" si="7"/>
        <v>0</v>
      </c>
      <c r="T16" s="69">
        <v>185.3</v>
      </c>
      <c r="U16" s="80">
        <f t="shared" si="8"/>
        <v>23.1625</v>
      </c>
      <c r="V16" s="69">
        <v>123.89</v>
      </c>
      <c r="W16" s="80">
        <f t="shared" si="10"/>
        <v>123.89</v>
      </c>
      <c r="X16" s="69">
        <v>25</v>
      </c>
      <c r="Y16" s="69">
        <v>25</v>
      </c>
      <c r="Z16" s="69">
        <v>0</v>
      </c>
      <c r="AA16" s="69">
        <v>0</v>
      </c>
      <c r="AD16" s="76"/>
      <c r="AE16" s="80"/>
      <c r="AF16" s="77"/>
      <c r="AG16" s="66"/>
      <c r="AH16" s="76"/>
      <c r="AI16" s="80"/>
      <c r="AJ16" s="77"/>
    </row>
    <row r="17" spans="1:36" ht="16.5" customHeight="1">
      <c r="A17" s="48">
        <v>338</v>
      </c>
      <c r="B17" s="49" t="s">
        <v>59</v>
      </c>
      <c r="C17" s="57">
        <v>82</v>
      </c>
      <c r="D17" s="76">
        <v>53</v>
      </c>
      <c r="E17" s="67">
        <f t="shared" si="0"/>
        <v>0.6463414634146342</v>
      </c>
      <c r="F17" s="76">
        <v>28</v>
      </c>
      <c r="G17" s="67">
        <f t="shared" si="1"/>
        <v>0.34146341463414637</v>
      </c>
      <c r="H17" s="68">
        <v>0</v>
      </c>
      <c r="I17" s="67">
        <f t="shared" si="2"/>
        <v>0</v>
      </c>
      <c r="J17" s="66">
        <v>0</v>
      </c>
      <c r="K17" s="67">
        <f t="shared" si="3"/>
        <v>0</v>
      </c>
      <c r="L17" s="76">
        <v>53</v>
      </c>
      <c r="M17" s="77">
        <f t="shared" si="4"/>
        <v>0.6463414634146342</v>
      </c>
      <c r="N17" s="76">
        <v>28</v>
      </c>
      <c r="O17" s="67">
        <f t="shared" si="5"/>
        <v>0.34146341463414637</v>
      </c>
      <c r="P17" s="68">
        <v>0</v>
      </c>
      <c r="Q17" s="67">
        <f t="shared" si="6"/>
        <v>0</v>
      </c>
      <c r="R17" s="66">
        <v>0</v>
      </c>
      <c r="S17" s="67">
        <f t="shared" si="7"/>
        <v>0</v>
      </c>
      <c r="T17" s="69">
        <v>1265</v>
      </c>
      <c r="U17" s="80">
        <f t="shared" si="8"/>
        <v>23.867924528301888</v>
      </c>
      <c r="V17" s="69">
        <v>2175.84</v>
      </c>
      <c r="W17" s="80">
        <f t="shared" si="10"/>
        <v>77.70857142857143</v>
      </c>
      <c r="X17" s="69">
        <v>0</v>
      </c>
      <c r="Y17" s="69">
        <v>0</v>
      </c>
      <c r="Z17" s="69">
        <v>0</v>
      </c>
      <c r="AA17" s="69">
        <v>0</v>
      </c>
      <c r="AD17" s="76"/>
      <c r="AE17" s="80"/>
      <c r="AF17" s="77"/>
      <c r="AG17" s="66"/>
      <c r="AH17" s="76"/>
      <c r="AI17" s="80"/>
      <c r="AJ17" s="77"/>
    </row>
    <row r="18" spans="1:36" ht="25.5">
      <c r="A18" s="48">
        <v>339</v>
      </c>
      <c r="B18" s="49" t="s">
        <v>61</v>
      </c>
      <c r="C18" s="57">
        <v>13</v>
      </c>
      <c r="D18" s="76">
        <v>7</v>
      </c>
      <c r="E18" s="67">
        <f t="shared" si="0"/>
        <v>0.5384615384615384</v>
      </c>
      <c r="F18" s="76">
        <v>6</v>
      </c>
      <c r="G18" s="67">
        <f t="shared" si="1"/>
        <v>0.46153846153846156</v>
      </c>
      <c r="H18" s="68">
        <v>0</v>
      </c>
      <c r="I18" s="67">
        <f t="shared" si="2"/>
        <v>0</v>
      </c>
      <c r="J18" s="66">
        <v>0</v>
      </c>
      <c r="K18" s="67">
        <f t="shared" si="3"/>
        <v>0</v>
      </c>
      <c r="L18" s="76">
        <v>7</v>
      </c>
      <c r="M18" s="77">
        <f t="shared" si="4"/>
        <v>0.5384615384615384</v>
      </c>
      <c r="N18" s="76">
        <v>6</v>
      </c>
      <c r="O18" s="67">
        <f t="shared" si="5"/>
        <v>0.46153846153846156</v>
      </c>
      <c r="P18" s="68">
        <v>0</v>
      </c>
      <c r="Q18" s="67">
        <f t="shared" si="6"/>
        <v>0</v>
      </c>
      <c r="R18" s="66">
        <v>0</v>
      </c>
      <c r="S18" s="67">
        <f t="shared" si="7"/>
        <v>0</v>
      </c>
      <c r="T18" s="69">
        <v>132.9</v>
      </c>
      <c r="U18" s="80">
        <f t="shared" si="8"/>
        <v>18.985714285714288</v>
      </c>
      <c r="V18" s="69">
        <v>283.89</v>
      </c>
      <c r="W18" s="80">
        <f t="shared" si="10"/>
        <v>47.315</v>
      </c>
      <c r="X18" s="69">
        <v>0</v>
      </c>
      <c r="Y18" s="69">
        <v>0</v>
      </c>
      <c r="Z18" s="69">
        <v>0</v>
      </c>
      <c r="AA18" s="69">
        <v>0</v>
      </c>
      <c r="AD18" s="76"/>
      <c r="AE18" s="80"/>
      <c r="AF18" s="77"/>
      <c r="AG18" s="66"/>
      <c r="AH18" s="76"/>
      <c r="AI18" s="80"/>
      <c r="AJ18" s="77"/>
    </row>
    <row r="19" spans="1:36" ht="22.5" customHeight="1">
      <c r="A19" s="48">
        <v>340</v>
      </c>
      <c r="B19" s="49" t="s">
        <v>64</v>
      </c>
      <c r="C19" s="57">
        <v>228</v>
      </c>
      <c r="D19" s="76">
        <v>149</v>
      </c>
      <c r="E19" s="67">
        <f t="shared" si="0"/>
        <v>0.6535087719298246</v>
      </c>
      <c r="F19" s="76">
        <v>47</v>
      </c>
      <c r="G19" s="67">
        <f t="shared" si="1"/>
        <v>0.20614035087719298</v>
      </c>
      <c r="H19" s="68">
        <v>8</v>
      </c>
      <c r="I19" s="67">
        <f t="shared" si="2"/>
        <v>0.03508771929824561</v>
      </c>
      <c r="J19" s="66">
        <v>15</v>
      </c>
      <c r="K19" s="67">
        <f t="shared" si="3"/>
        <v>0.06578947368421052</v>
      </c>
      <c r="L19" s="76">
        <v>218</v>
      </c>
      <c r="M19" s="77">
        <f t="shared" si="4"/>
        <v>0.956140350877193</v>
      </c>
      <c r="N19" s="76">
        <v>47</v>
      </c>
      <c r="O19" s="67">
        <f t="shared" si="5"/>
        <v>0.20614035087719298</v>
      </c>
      <c r="P19" s="68">
        <v>8</v>
      </c>
      <c r="Q19" s="67">
        <f t="shared" si="6"/>
        <v>0.03508771929824561</v>
      </c>
      <c r="R19" s="66">
        <v>15</v>
      </c>
      <c r="S19" s="67">
        <f t="shared" si="7"/>
        <v>0.06578947368421052</v>
      </c>
      <c r="T19" s="69">
        <v>10678.29</v>
      </c>
      <c r="U19" s="80">
        <f t="shared" si="8"/>
        <v>48.98298165137615</v>
      </c>
      <c r="V19" s="69">
        <v>4575.34</v>
      </c>
      <c r="W19" s="80">
        <f t="shared" si="10"/>
        <v>97.34765957446808</v>
      </c>
      <c r="X19" s="69">
        <v>507.6</v>
      </c>
      <c r="Y19" s="80">
        <f>X19/P19</f>
        <v>63.45</v>
      </c>
      <c r="Z19" s="69">
        <v>1490.48</v>
      </c>
      <c r="AA19" s="78">
        <f aca="true" t="shared" si="11" ref="AA19:AA28">Z19/R19</f>
        <v>99.36533333333334</v>
      </c>
      <c r="AD19" s="76"/>
      <c r="AE19" s="80"/>
      <c r="AF19" s="77"/>
      <c r="AG19" s="66"/>
      <c r="AH19" s="76"/>
      <c r="AI19" s="80"/>
      <c r="AJ19" s="77"/>
    </row>
    <row r="20" spans="1:36" ht="52.5" customHeight="1">
      <c r="A20" s="48">
        <v>341</v>
      </c>
      <c r="B20" s="49" t="s">
        <v>66</v>
      </c>
      <c r="C20" s="57">
        <v>96</v>
      </c>
      <c r="D20" s="76">
        <v>34</v>
      </c>
      <c r="E20" s="67">
        <f t="shared" si="0"/>
        <v>0.3541666666666667</v>
      </c>
      <c r="F20" s="66">
        <v>53</v>
      </c>
      <c r="G20" s="67">
        <f t="shared" si="1"/>
        <v>0.5520833333333334</v>
      </c>
      <c r="H20" s="68">
        <v>5</v>
      </c>
      <c r="I20" s="67">
        <f t="shared" si="2"/>
        <v>0.052083333333333336</v>
      </c>
      <c r="J20" s="66">
        <v>4</v>
      </c>
      <c r="K20" s="67">
        <f t="shared" si="3"/>
        <v>0.041666666666666664</v>
      </c>
      <c r="L20" s="76">
        <v>34</v>
      </c>
      <c r="M20" s="77">
        <f t="shared" si="4"/>
        <v>0.3541666666666667</v>
      </c>
      <c r="N20" s="66">
        <v>53</v>
      </c>
      <c r="O20" s="67">
        <f t="shared" si="5"/>
        <v>0.5520833333333334</v>
      </c>
      <c r="P20" s="68">
        <v>5</v>
      </c>
      <c r="Q20" s="67">
        <f t="shared" si="6"/>
        <v>0.052083333333333336</v>
      </c>
      <c r="R20" s="66">
        <v>4</v>
      </c>
      <c r="S20" s="67">
        <f t="shared" si="7"/>
        <v>0.041666666666666664</v>
      </c>
      <c r="T20" s="69">
        <v>1041</v>
      </c>
      <c r="U20" s="80">
        <f t="shared" si="8"/>
        <v>30.61764705882353</v>
      </c>
      <c r="V20" s="82">
        <v>4389.74</v>
      </c>
      <c r="W20" s="80">
        <f t="shared" si="10"/>
        <v>82.82528301886792</v>
      </c>
      <c r="X20" s="69">
        <v>397.6</v>
      </c>
      <c r="Y20" s="80">
        <f>X20/P20</f>
        <v>79.52000000000001</v>
      </c>
      <c r="Z20" s="69">
        <v>307.53</v>
      </c>
      <c r="AA20" s="78">
        <f t="shared" si="11"/>
        <v>76.8825</v>
      </c>
      <c r="AD20" s="76"/>
      <c r="AE20" s="80"/>
      <c r="AF20" s="77"/>
      <c r="AG20" s="66"/>
      <c r="AH20" s="76"/>
      <c r="AI20" s="80"/>
      <c r="AJ20" s="77"/>
    </row>
    <row r="21" spans="1:36" ht="23.25" customHeight="1">
      <c r="A21" s="49">
        <v>342</v>
      </c>
      <c r="B21" s="49" t="s">
        <v>67</v>
      </c>
      <c r="C21" s="57">
        <v>294</v>
      </c>
      <c r="D21" s="76">
        <v>202</v>
      </c>
      <c r="E21" s="67">
        <f t="shared" si="0"/>
        <v>0.6870748299319728</v>
      </c>
      <c r="F21" s="76">
        <v>70</v>
      </c>
      <c r="G21" s="67">
        <f t="shared" si="1"/>
        <v>0.23809523809523808</v>
      </c>
      <c r="H21" s="68">
        <v>5</v>
      </c>
      <c r="I21" s="67">
        <f t="shared" si="2"/>
        <v>0.017006802721088437</v>
      </c>
      <c r="J21" s="66">
        <v>10</v>
      </c>
      <c r="K21" s="67">
        <f t="shared" si="3"/>
        <v>0.034013605442176874</v>
      </c>
      <c r="L21" s="76">
        <v>182</v>
      </c>
      <c r="M21" s="77">
        <f t="shared" si="4"/>
        <v>0.6190476190476191</v>
      </c>
      <c r="N21" s="76">
        <v>70</v>
      </c>
      <c r="O21" s="67">
        <f t="shared" si="5"/>
        <v>0.23809523809523808</v>
      </c>
      <c r="P21" s="68">
        <v>5</v>
      </c>
      <c r="Q21" s="67">
        <f t="shared" si="6"/>
        <v>0.017006802721088437</v>
      </c>
      <c r="R21" s="66">
        <v>10</v>
      </c>
      <c r="S21" s="67">
        <f t="shared" si="7"/>
        <v>0.034013605442176874</v>
      </c>
      <c r="T21" s="69">
        <v>6681.4</v>
      </c>
      <c r="U21" s="80">
        <f t="shared" si="8"/>
        <v>36.71098901098901</v>
      </c>
      <c r="V21" s="82">
        <v>5912.67</v>
      </c>
      <c r="W21" s="80">
        <f t="shared" si="10"/>
        <v>84.46671428571429</v>
      </c>
      <c r="X21" s="69">
        <v>365</v>
      </c>
      <c r="Y21" s="80">
        <f>X21/P21</f>
        <v>73</v>
      </c>
      <c r="Z21" s="69">
        <v>921.58</v>
      </c>
      <c r="AA21" s="78">
        <f t="shared" si="11"/>
        <v>92.158</v>
      </c>
      <c r="AD21" s="76"/>
      <c r="AE21" s="80"/>
      <c r="AF21" s="77"/>
      <c r="AG21" s="66"/>
      <c r="AH21" s="76"/>
      <c r="AI21" s="80"/>
      <c r="AJ21" s="77"/>
    </row>
    <row r="22" spans="1:36" ht="31.5" customHeight="1">
      <c r="A22" s="48">
        <v>343</v>
      </c>
      <c r="B22" s="49" t="s">
        <v>68</v>
      </c>
      <c r="C22" s="57">
        <v>116</v>
      </c>
      <c r="D22" s="57">
        <v>93</v>
      </c>
      <c r="E22" s="67">
        <f t="shared" si="0"/>
        <v>0.8017241379310345</v>
      </c>
      <c r="F22" s="76">
        <v>16</v>
      </c>
      <c r="G22" s="67">
        <f t="shared" si="1"/>
        <v>0.13793103448275862</v>
      </c>
      <c r="H22" s="68">
        <v>4</v>
      </c>
      <c r="I22" s="67">
        <f t="shared" si="2"/>
        <v>0.034482758620689655</v>
      </c>
      <c r="J22" s="66">
        <v>2</v>
      </c>
      <c r="K22" s="67">
        <f t="shared" si="3"/>
        <v>0.017241379310344827</v>
      </c>
      <c r="L22" s="57">
        <v>90</v>
      </c>
      <c r="M22" s="77">
        <f t="shared" si="4"/>
        <v>0.7758620689655172</v>
      </c>
      <c r="N22" s="76">
        <v>16</v>
      </c>
      <c r="O22" s="67">
        <f t="shared" si="5"/>
        <v>0.13793103448275862</v>
      </c>
      <c r="P22" s="68">
        <v>4</v>
      </c>
      <c r="Q22" s="67">
        <f t="shared" si="6"/>
        <v>0.034482758620689655</v>
      </c>
      <c r="R22" s="66">
        <v>2</v>
      </c>
      <c r="S22" s="67">
        <f t="shared" si="7"/>
        <v>0.017241379310344827</v>
      </c>
      <c r="T22" s="69">
        <v>3150</v>
      </c>
      <c r="U22" s="80">
        <f t="shared" si="8"/>
        <v>35</v>
      </c>
      <c r="V22" s="82">
        <v>1509.87</v>
      </c>
      <c r="W22" s="80">
        <f t="shared" si="10"/>
        <v>94.366875</v>
      </c>
      <c r="X22" s="69">
        <v>303.6</v>
      </c>
      <c r="Y22" s="80">
        <f>X22/P22</f>
        <v>75.9</v>
      </c>
      <c r="Z22" s="69">
        <v>155.86</v>
      </c>
      <c r="AA22" s="78">
        <f t="shared" si="11"/>
        <v>77.93</v>
      </c>
      <c r="AD22" s="66"/>
      <c r="AE22" s="80"/>
      <c r="AF22" s="77"/>
      <c r="AG22" s="66"/>
      <c r="AH22" s="66"/>
      <c r="AI22" s="80"/>
      <c r="AJ22" s="77"/>
    </row>
    <row r="23" spans="1:36" ht="25.5">
      <c r="A23" s="48">
        <v>344</v>
      </c>
      <c r="B23" s="49" t="s">
        <v>69</v>
      </c>
      <c r="C23" s="57">
        <v>227</v>
      </c>
      <c r="D23" s="76">
        <v>194</v>
      </c>
      <c r="E23" s="67">
        <f t="shared" si="0"/>
        <v>0.8546255506607929</v>
      </c>
      <c r="F23" s="76">
        <v>20</v>
      </c>
      <c r="G23" s="67">
        <f t="shared" si="1"/>
        <v>0.0881057268722467</v>
      </c>
      <c r="H23" s="68">
        <v>1</v>
      </c>
      <c r="I23" s="67">
        <f t="shared" si="2"/>
        <v>0.004405286343612335</v>
      </c>
      <c r="J23" s="66">
        <v>5</v>
      </c>
      <c r="K23" s="67">
        <f t="shared" si="3"/>
        <v>0.022026431718061675</v>
      </c>
      <c r="L23" s="76">
        <v>194</v>
      </c>
      <c r="M23" s="77">
        <f t="shared" si="4"/>
        <v>0.8546255506607929</v>
      </c>
      <c r="N23" s="76">
        <v>20</v>
      </c>
      <c r="O23" s="67">
        <f t="shared" si="5"/>
        <v>0.0881057268722467</v>
      </c>
      <c r="P23" s="68">
        <v>1</v>
      </c>
      <c r="Q23" s="67">
        <f t="shared" si="6"/>
        <v>0.004405286343612335</v>
      </c>
      <c r="R23" s="66">
        <v>5</v>
      </c>
      <c r="S23" s="67">
        <f t="shared" si="7"/>
        <v>0.022026431718061675</v>
      </c>
      <c r="T23" s="69">
        <v>6222.99</v>
      </c>
      <c r="U23" s="80">
        <f t="shared" si="8"/>
        <v>32.07726804123711</v>
      </c>
      <c r="V23" s="82">
        <v>1761.56</v>
      </c>
      <c r="W23" s="80">
        <f t="shared" si="10"/>
        <v>88.078</v>
      </c>
      <c r="X23" s="69">
        <v>85.6</v>
      </c>
      <c r="Y23" s="69">
        <v>0</v>
      </c>
      <c r="Z23" s="69">
        <v>408.58</v>
      </c>
      <c r="AA23" s="80">
        <f t="shared" si="11"/>
        <v>81.716</v>
      </c>
      <c r="AD23" s="76"/>
      <c r="AE23" s="80"/>
      <c r="AF23" s="77"/>
      <c r="AG23" s="66"/>
      <c r="AH23" s="76"/>
      <c r="AI23" s="80"/>
      <c r="AJ23" s="77"/>
    </row>
    <row r="24" spans="1:36" ht="24" customHeight="1">
      <c r="A24" s="48">
        <v>345</v>
      </c>
      <c r="B24" s="49" t="s">
        <v>70</v>
      </c>
      <c r="C24" s="57">
        <v>204</v>
      </c>
      <c r="D24" s="57">
        <v>156</v>
      </c>
      <c r="E24" s="67">
        <f t="shared" si="0"/>
        <v>0.7647058823529411</v>
      </c>
      <c r="F24" s="57">
        <v>19</v>
      </c>
      <c r="G24" s="67">
        <f t="shared" si="1"/>
        <v>0.09313725490196079</v>
      </c>
      <c r="H24" s="57">
        <v>10</v>
      </c>
      <c r="I24" s="67">
        <f t="shared" si="2"/>
        <v>0.049019607843137254</v>
      </c>
      <c r="J24" s="57">
        <v>10</v>
      </c>
      <c r="K24" s="67">
        <f t="shared" si="3"/>
        <v>0.049019607843137254</v>
      </c>
      <c r="L24" s="57">
        <v>147</v>
      </c>
      <c r="M24" s="77">
        <f t="shared" si="4"/>
        <v>0.7205882352941176</v>
      </c>
      <c r="N24" s="57">
        <v>19</v>
      </c>
      <c r="O24" s="67">
        <f t="shared" si="5"/>
        <v>0.09313725490196079</v>
      </c>
      <c r="P24" s="57">
        <v>9</v>
      </c>
      <c r="Q24" s="67">
        <f t="shared" si="6"/>
        <v>0.04411764705882353</v>
      </c>
      <c r="R24" s="57">
        <v>13</v>
      </c>
      <c r="S24" s="67">
        <f t="shared" si="7"/>
        <v>0.06372549019607843</v>
      </c>
      <c r="T24" s="69">
        <v>5416.26</v>
      </c>
      <c r="U24" s="80">
        <f t="shared" si="8"/>
        <v>36.84530612244898</v>
      </c>
      <c r="V24" s="82">
        <v>1498.68</v>
      </c>
      <c r="W24" s="80">
        <f t="shared" si="10"/>
        <v>78.87789473684211</v>
      </c>
      <c r="X24" s="69">
        <v>388.6</v>
      </c>
      <c r="Y24" s="69">
        <v>0</v>
      </c>
      <c r="Z24" s="69">
        <v>1622.94</v>
      </c>
      <c r="AA24" s="80">
        <f t="shared" si="11"/>
        <v>124.84153846153846</v>
      </c>
      <c r="AD24" s="76"/>
      <c r="AE24" s="80"/>
      <c r="AF24" s="77"/>
      <c r="AG24" s="66"/>
      <c r="AH24" s="76"/>
      <c r="AI24" s="80"/>
      <c r="AJ24" s="77"/>
    </row>
    <row r="25" spans="1:36" ht="16.5" customHeight="1">
      <c r="A25" s="48">
        <v>346</v>
      </c>
      <c r="B25" s="49" t="s">
        <v>72</v>
      </c>
      <c r="C25" s="57">
        <v>415</v>
      </c>
      <c r="D25" s="76">
        <v>357</v>
      </c>
      <c r="E25" s="67">
        <f t="shared" si="0"/>
        <v>0.8602409638554217</v>
      </c>
      <c r="F25" s="76">
        <v>33</v>
      </c>
      <c r="G25" s="67">
        <f t="shared" si="1"/>
        <v>0.07951807228915662</v>
      </c>
      <c r="H25" s="68">
        <v>8</v>
      </c>
      <c r="I25" s="67">
        <f t="shared" si="2"/>
        <v>0.01927710843373494</v>
      </c>
      <c r="J25" s="66">
        <v>15</v>
      </c>
      <c r="K25" s="67">
        <f t="shared" si="3"/>
        <v>0.03614457831325301</v>
      </c>
      <c r="L25" s="76">
        <v>340</v>
      </c>
      <c r="M25" s="77">
        <f t="shared" si="4"/>
        <v>0.8192771084337349</v>
      </c>
      <c r="N25" s="76">
        <v>31</v>
      </c>
      <c r="O25" s="67">
        <f t="shared" si="5"/>
        <v>0.0746987951807229</v>
      </c>
      <c r="P25" s="68">
        <v>8</v>
      </c>
      <c r="Q25" s="67">
        <f t="shared" si="6"/>
        <v>0.01927710843373494</v>
      </c>
      <c r="R25" s="66">
        <v>15</v>
      </c>
      <c r="S25" s="67">
        <f t="shared" si="7"/>
        <v>0.03614457831325301</v>
      </c>
      <c r="T25" s="69">
        <v>13201.02</v>
      </c>
      <c r="U25" s="80">
        <f t="shared" si="8"/>
        <v>38.82652941176471</v>
      </c>
      <c r="V25" s="82">
        <v>2932.87</v>
      </c>
      <c r="W25" s="80">
        <f t="shared" si="10"/>
        <v>94.60870967741936</v>
      </c>
      <c r="X25" s="69">
        <v>565.6</v>
      </c>
      <c r="Y25" s="80">
        <f>X25/P25</f>
        <v>70.7</v>
      </c>
      <c r="Z25" s="69">
        <v>1360.02</v>
      </c>
      <c r="AA25" s="80">
        <f t="shared" si="11"/>
        <v>90.66799999999999</v>
      </c>
      <c r="AD25" s="76"/>
      <c r="AE25" s="80"/>
      <c r="AF25" s="77"/>
      <c r="AG25" s="66"/>
      <c r="AH25" s="76"/>
      <c r="AI25" s="80"/>
      <c r="AJ25" s="77"/>
    </row>
    <row r="26" spans="1:36" ht="24.75" customHeight="1">
      <c r="A26" s="48">
        <v>347</v>
      </c>
      <c r="B26" s="49" t="s">
        <v>74</v>
      </c>
      <c r="C26" s="57">
        <v>114</v>
      </c>
      <c r="D26" s="57">
        <v>83</v>
      </c>
      <c r="E26" s="67">
        <f t="shared" si="0"/>
        <v>0.7280701754385965</v>
      </c>
      <c r="F26" s="57">
        <v>24</v>
      </c>
      <c r="G26" s="67">
        <f t="shared" si="1"/>
        <v>0.21052631578947367</v>
      </c>
      <c r="H26" s="57">
        <v>3</v>
      </c>
      <c r="I26" s="67">
        <f t="shared" si="2"/>
        <v>0.02631578947368421</v>
      </c>
      <c r="J26" s="57">
        <v>3</v>
      </c>
      <c r="K26" s="67">
        <f t="shared" si="3"/>
        <v>0.02631578947368421</v>
      </c>
      <c r="L26" s="57">
        <v>80</v>
      </c>
      <c r="M26" s="77">
        <f t="shared" si="4"/>
        <v>0.7017543859649122</v>
      </c>
      <c r="N26" s="57">
        <v>24</v>
      </c>
      <c r="O26" s="67">
        <f t="shared" si="5"/>
        <v>0.21052631578947367</v>
      </c>
      <c r="P26" s="57">
        <v>3</v>
      </c>
      <c r="Q26" s="67">
        <f t="shared" si="6"/>
        <v>0.02631578947368421</v>
      </c>
      <c r="R26" s="57">
        <v>3</v>
      </c>
      <c r="S26" s="67">
        <f t="shared" si="7"/>
        <v>0.02631578947368421</v>
      </c>
      <c r="T26" s="69">
        <v>3125</v>
      </c>
      <c r="U26" s="80">
        <f t="shared" si="8"/>
        <v>39.0625</v>
      </c>
      <c r="V26" s="82">
        <v>2322.99</v>
      </c>
      <c r="W26" s="80">
        <f t="shared" si="10"/>
        <v>96.79124999999999</v>
      </c>
      <c r="X26" s="69">
        <v>99</v>
      </c>
      <c r="Y26" s="80">
        <f>X26/P26</f>
        <v>33</v>
      </c>
      <c r="Z26" s="69">
        <v>245.34</v>
      </c>
      <c r="AA26" s="80">
        <f t="shared" si="11"/>
        <v>81.78</v>
      </c>
      <c r="AD26" s="76"/>
      <c r="AE26" s="80"/>
      <c r="AF26" s="77"/>
      <c r="AG26" s="66"/>
      <c r="AH26" s="76"/>
      <c r="AI26" s="80"/>
      <c r="AJ26" s="77"/>
    </row>
    <row r="27" spans="1:36" ht="30" customHeight="1">
      <c r="A27" s="49" t="s">
        <v>76</v>
      </c>
      <c r="B27" s="49" t="s">
        <v>77</v>
      </c>
      <c r="C27" s="57">
        <v>33</v>
      </c>
      <c r="D27" s="57">
        <v>22</v>
      </c>
      <c r="E27" s="67">
        <f t="shared" si="0"/>
        <v>0.6666666666666666</v>
      </c>
      <c r="F27" s="57">
        <v>6</v>
      </c>
      <c r="G27" s="67">
        <f t="shared" si="1"/>
        <v>0.18181818181818182</v>
      </c>
      <c r="H27" s="57">
        <v>0</v>
      </c>
      <c r="I27" s="67">
        <f t="shared" si="2"/>
        <v>0</v>
      </c>
      <c r="J27" s="57">
        <v>3</v>
      </c>
      <c r="K27" s="67">
        <f t="shared" si="3"/>
        <v>0.09090909090909091</v>
      </c>
      <c r="L27" s="57">
        <v>19</v>
      </c>
      <c r="M27" s="77">
        <f t="shared" si="4"/>
        <v>0.5757575757575758</v>
      </c>
      <c r="N27" s="57">
        <v>6</v>
      </c>
      <c r="O27" s="67">
        <f t="shared" si="5"/>
        <v>0.18181818181818182</v>
      </c>
      <c r="P27" s="57">
        <v>0</v>
      </c>
      <c r="Q27" s="67">
        <f t="shared" si="6"/>
        <v>0</v>
      </c>
      <c r="R27" s="57">
        <v>3</v>
      </c>
      <c r="S27" s="67">
        <f t="shared" si="7"/>
        <v>0.09090909090909091</v>
      </c>
      <c r="T27" s="69">
        <v>682</v>
      </c>
      <c r="U27" s="80">
        <f t="shared" si="8"/>
        <v>35.89473684210526</v>
      </c>
      <c r="V27" s="82">
        <v>524.74</v>
      </c>
      <c r="W27" s="80">
        <f t="shared" si="10"/>
        <v>87.45666666666666</v>
      </c>
      <c r="X27" s="69">
        <v>0</v>
      </c>
      <c r="Y27" s="69">
        <v>0</v>
      </c>
      <c r="Z27" s="69">
        <v>443.92</v>
      </c>
      <c r="AA27" s="80">
        <f t="shared" si="11"/>
        <v>147.97333333333333</v>
      </c>
      <c r="AD27" s="76"/>
      <c r="AE27" s="80"/>
      <c r="AF27" s="77"/>
      <c r="AG27" s="66"/>
      <c r="AH27" s="76"/>
      <c r="AI27" s="80"/>
      <c r="AJ27" s="77"/>
    </row>
    <row r="28" spans="1:36" ht="25.5">
      <c r="A28" s="48" t="s">
        <v>78</v>
      </c>
      <c r="B28" s="49" t="s">
        <v>79</v>
      </c>
      <c r="C28" s="57">
        <v>20</v>
      </c>
      <c r="D28" s="76">
        <v>17</v>
      </c>
      <c r="E28" s="67">
        <f t="shared" si="0"/>
        <v>0.85</v>
      </c>
      <c r="F28" s="76">
        <v>2</v>
      </c>
      <c r="G28" s="67">
        <f t="shared" si="1"/>
        <v>0.1</v>
      </c>
      <c r="H28" s="68">
        <v>0</v>
      </c>
      <c r="I28" s="67">
        <f t="shared" si="2"/>
        <v>0</v>
      </c>
      <c r="J28" s="66">
        <v>1</v>
      </c>
      <c r="K28" s="67">
        <f t="shared" si="3"/>
        <v>0.05</v>
      </c>
      <c r="L28" s="76">
        <v>16</v>
      </c>
      <c r="M28" s="77">
        <f t="shared" si="4"/>
        <v>0.8</v>
      </c>
      <c r="N28" s="76">
        <v>2</v>
      </c>
      <c r="O28" s="67">
        <f t="shared" si="5"/>
        <v>0.1</v>
      </c>
      <c r="P28" s="68">
        <v>0</v>
      </c>
      <c r="Q28" s="67">
        <f t="shared" si="6"/>
        <v>0</v>
      </c>
      <c r="R28" s="66">
        <v>1</v>
      </c>
      <c r="S28" s="67">
        <f t="shared" si="7"/>
        <v>0.05</v>
      </c>
      <c r="T28" s="69">
        <v>494</v>
      </c>
      <c r="U28" s="80">
        <f t="shared" si="8"/>
        <v>30.875</v>
      </c>
      <c r="V28" s="80">
        <v>348.06</v>
      </c>
      <c r="W28" s="80">
        <f t="shared" si="10"/>
        <v>174.03</v>
      </c>
      <c r="X28" s="69">
        <v>0</v>
      </c>
      <c r="Y28" s="69">
        <v>0</v>
      </c>
      <c r="Z28" s="69">
        <v>62</v>
      </c>
      <c r="AA28" s="80">
        <f t="shared" si="11"/>
        <v>62</v>
      </c>
      <c r="AD28" s="76"/>
      <c r="AE28" s="80"/>
      <c r="AF28" s="77"/>
      <c r="AG28" s="66"/>
      <c r="AH28" s="76"/>
      <c r="AI28" s="80"/>
      <c r="AJ28" s="77"/>
    </row>
    <row r="29" spans="1:36" ht="25.5" customHeight="1">
      <c r="A29" s="48" t="s">
        <v>81</v>
      </c>
      <c r="B29" s="49" t="s">
        <v>82</v>
      </c>
      <c r="C29" s="57">
        <v>31</v>
      </c>
      <c r="D29" s="76">
        <v>7</v>
      </c>
      <c r="E29" s="67">
        <f t="shared" si="0"/>
        <v>0.22580645161290322</v>
      </c>
      <c r="F29" s="76">
        <v>13</v>
      </c>
      <c r="G29" s="67">
        <f t="shared" si="1"/>
        <v>0.41935483870967744</v>
      </c>
      <c r="H29" s="68">
        <v>0</v>
      </c>
      <c r="I29" s="67">
        <f t="shared" si="2"/>
        <v>0</v>
      </c>
      <c r="J29" s="66">
        <v>0</v>
      </c>
      <c r="K29" s="67">
        <f t="shared" si="3"/>
        <v>0</v>
      </c>
      <c r="L29" s="76">
        <v>7</v>
      </c>
      <c r="M29" s="77">
        <f t="shared" si="4"/>
        <v>0.22580645161290322</v>
      </c>
      <c r="N29" s="76">
        <v>13</v>
      </c>
      <c r="O29" s="67">
        <f t="shared" si="5"/>
        <v>0.41935483870967744</v>
      </c>
      <c r="P29" s="68">
        <v>0</v>
      </c>
      <c r="Q29" s="67">
        <f t="shared" si="6"/>
        <v>0</v>
      </c>
      <c r="R29" s="66">
        <v>0</v>
      </c>
      <c r="S29" s="67">
        <f t="shared" si="7"/>
        <v>0</v>
      </c>
      <c r="T29" s="69">
        <v>345.7</v>
      </c>
      <c r="U29" s="80">
        <f t="shared" si="8"/>
        <v>49.385714285714286</v>
      </c>
      <c r="V29" s="82">
        <v>460.67</v>
      </c>
      <c r="W29" s="80">
        <f t="shared" si="10"/>
        <v>35.43615384615385</v>
      </c>
      <c r="X29" s="69">
        <v>0</v>
      </c>
      <c r="Y29" s="69">
        <v>0</v>
      </c>
      <c r="Z29" s="69">
        <v>0</v>
      </c>
      <c r="AA29" s="69">
        <v>0</v>
      </c>
      <c r="AD29" s="76"/>
      <c r="AE29" s="80"/>
      <c r="AF29" s="77"/>
      <c r="AG29" s="66"/>
      <c r="AH29" s="76"/>
      <c r="AI29" s="80"/>
      <c r="AJ29" s="77"/>
    </row>
    <row r="30" spans="1:36" ht="23.25" customHeight="1">
      <c r="A30" s="48" t="s">
        <v>83</v>
      </c>
      <c r="B30" s="49" t="s">
        <v>84</v>
      </c>
      <c r="C30" s="57">
        <v>99</v>
      </c>
      <c r="D30" s="76">
        <v>86</v>
      </c>
      <c r="E30" s="67">
        <f t="shared" si="0"/>
        <v>0.8686868686868687</v>
      </c>
      <c r="F30" s="76">
        <v>8</v>
      </c>
      <c r="G30" s="67">
        <f t="shared" si="1"/>
        <v>0.08080808080808081</v>
      </c>
      <c r="H30" s="68">
        <v>5</v>
      </c>
      <c r="I30" s="67">
        <f t="shared" si="2"/>
        <v>0.050505050505050504</v>
      </c>
      <c r="J30" s="66">
        <v>0</v>
      </c>
      <c r="K30" s="67">
        <f t="shared" si="3"/>
        <v>0</v>
      </c>
      <c r="L30" s="76">
        <v>83</v>
      </c>
      <c r="M30" s="77">
        <f t="shared" si="4"/>
        <v>0.8383838383838383</v>
      </c>
      <c r="N30" s="76">
        <v>8</v>
      </c>
      <c r="O30" s="67">
        <f t="shared" si="5"/>
        <v>0.08080808080808081</v>
      </c>
      <c r="P30" s="68">
        <v>5</v>
      </c>
      <c r="Q30" s="67">
        <f t="shared" si="6"/>
        <v>0.050505050505050504</v>
      </c>
      <c r="R30" s="66">
        <v>0</v>
      </c>
      <c r="S30" s="67">
        <f t="shared" si="7"/>
        <v>0</v>
      </c>
      <c r="T30" s="69">
        <v>1680.27</v>
      </c>
      <c r="U30" s="80">
        <f t="shared" si="8"/>
        <v>20.24421686746988</v>
      </c>
      <c r="V30" s="69">
        <v>465.46</v>
      </c>
      <c r="W30" s="80">
        <f t="shared" si="10"/>
        <v>58.1825</v>
      </c>
      <c r="X30" s="69">
        <v>152</v>
      </c>
      <c r="Y30" s="80">
        <f>X30/P30</f>
        <v>30.4</v>
      </c>
      <c r="Z30" s="69">
        <v>0</v>
      </c>
      <c r="AA30" s="69">
        <v>0</v>
      </c>
      <c r="AD30" s="76"/>
      <c r="AE30" s="80"/>
      <c r="AF30" s="77"/>
      <c r="AG30" s="66"/>
      <c r="AH30" s="76"/>
      <c r="AI30" s="80"/>
      <c r="AJ30" s="77"/>
    </row>
    <row r="31" spans="1:36" ht="18.75" customHeight="1">
      <c r="A31" s="49">
        <v>368</v>
      </c>
      <c r="B31" s="49" t="s">
        <v>85</v>
      </c>
      <c r="C31" s="57">
        <v>2</v>
      </c>
      <c r="D31" s="76">
        <v>1</v>
      </c>
      <c r="E31" s="67">
        <f t="shared" si="0"/>
        <v>0.5</v>
      </c>
      <c r="F31" s="76">
        <v>1</v>
      </c>
      <c r="G31" s="67">
        <f t="shared" si="1"/>
        <v>0.5</v>
      </c>
      <c r="H31" s="68">
        <v>0</v>
      </c>
      <c r="I31" s="67">
        <f t="shared" si="2"/>
        <v>0</v>
      </c>
      <c r="J31" s="66">
        <v>0</v>
      </c>
      <c r="K31" s="67">
        <f t="shared" si="3"/>
        <v>0</v>
      </c>
      <c r="L31" s="76">
        <v>1</v>
      </c>
      <c r="M31" s="77">
        <f t="shared" si="4"/>
        <v>0.5</v>
      </c>
      <c r="N31" s="76">
        <v>1</v>
      </c>
      <c r="O31" s="67">
        <f t="shared" si="5"/>
        <v>0.5</v>
      </c>
      <c r="P31" s="68">
        <v>0</v>
      </c>
      <c r="Q31" s="67">
        <f t="shared" si="6"/>
        <v>0</v>
      </c>
      <c r="R31" s="66">
        <v>0</v>
      </c>
      <c r="S31" s="67">
        <f t="shared" si="7"/>
        <v>0</v>
      </c>
      <c r="T31" s="69">
        <v>32</v>
      </c>
      <c r="U31" s="80">
        <f t="shared" si="8"/>
        <v>32</v>
      </c>
      <c r="V31" s="69">
        <v>102.1</v>
      </c>
      <c r="W31" s="69">
        <v>0</v>
      </c>
      <c r="X31" s="69">
        <v>0</v>
      </c>
      <c r="Y31" s="69">
        <v>0</v>
      </c>
      <c r="Z31" s="83">
        <v>0</v>
      </c>
      <c r="AA31" s="69">
        <v>0</v>
      </c>
      <c r="AD31" s="76"/>
      <c r="AE31" s="80"/>
      <c r="AF31" s="77"/>
      <c r="AG31" s="66"/>
      <c r="AH31" s="76"/>
      <c r="AI31" s="80"/>
      <c r="AJ31" s="77"/>
    </row>
    <row r="32" spans="1:36" ht="28.5" customHeight="1">
      <c r="A32" s="48" t="s">
        <v>86</v>
      </c>
      <c r="B32" s="49" t="s">
        <v>87</v>
      </c>
      <c r="C32" s="57">
        <v>19</v>
      </c>
      <c r="D32" s="57">
        <v>13</v>
      </c>
      <c r="E32" s="67">
        <f t="shared" si="0"/>
        <v>0.6842105263157895</v>
      </c>
      <c r="F32" s="57">
        <v>3</v>
      </c>
      <c r="G32" s="67">
        <f t="shared" si="1"/>
        <v>0.15789473684210525</v>
      </c>
      <c r="H32" s="57">
        <v>0</v>
      </c>
      <c r="I32" s="67">
        <f t="shared" si="2"/>
        <v>0</v>
      </c>
      <c r="J32" s="57">
        <v>1</v>
      </c>
      <c r="K32" s="67">
        <f t="shared" si="3"/>
        <v>0.05263157894736842</v>
      </c>
      <c r="L32" s="57">
        <v>9</v>
      </c>
      <c r="M32" s="77">
        <f t="shared" si="4"/>
        <v>0.47368421052631576</v>
      </c>
      <c r="N32" s="57">
        <v>3</v>
      </c>
      <c r="O32" s="67">
        <f t="shared" si="5"/>
        <v>0.15789473684210525</v>
      </c>
      <c r="P32" s="57">
        <v>0</v>
      </c>
      <c r="Q32" s="67">
        <f t="shared" si="6"/>
        <v>0</v>
      </c>
      <c r="R32" s="57">
        <v>1</v>
      </c>
      <c r="S32" s="67">
        <f t="shared" si="7"/>
        <v>0.05263157894736842</v>
      </c>
      <c r="T32" s="69">
        <v>218</v>
      </c>
      <c r="U32" s="80">
        <f t="shared" si="8"/>
        <v>24.22222222222222</v>
      </c>
      <c r="V32" s="69">
        <v>235</v>
      </c>
      <c r="W32" s="80">
        <f>V32/N32</f>
        <v>78.33333333333333</v>
      </c>
      <c r="X32" s="69">
        <v>0</v>
      </c>
      <c r="Y32" s="69">
        <v>0</v>
      </c>
      <c r="Z32" s="69">
        <v>30</v>
      </c>
      <c r="AA32" s="80">
        <f>Z32/R32</f>
        <v>30</v>
      </c>
      <c r="AD32" s="66"/>
      <c r="AE32" s="69"/>
      <c r="AF32" s="77"/>
      <c r="AG32" s="66"/>
      <c r="AH32" s="66"/>
      <c r="AI32" s="69"/>
      <c r="AJ32" s="77"/>
    </row>
    <row r="33" spans="1:36" ht="15" customHeight="1">
      <c r="A33" s="49">
        <v>657</v>
      </c>
      <c r="B33" s="49" t="s">
        <v>88</v>
      </c>
      <c r="C33" s="57">
        <v>17</v>
      </c>
      <c r="D33" s="76">
        <v>14</v>
      </c>
      <c r="E33" s="67">
        <f t="shared" si="0"/>
        <v>0.8235294117647058</v>
      </c>
      <c r="F33" s="76">
        <v>3</v>
      </c>
      <c r="G33" s="67">
        <f t="shared" si="1"/>
        <v>0.17647058823529413</v>
      </c>
      <c r="H33" s="68">
        <v>0</v>
      </c>
      <c r="I33" s="67">
        <f t="shared" si="2"/>
        <v>0</v>
      </c>
      <c r="J33" s="66">
        <v>0</v>
      </c>
      <c r="K33" s="67">
        <f t="shared" si="3"/>
        <v>0</v>
      </c>
      <c r="L33" s="76">
        <v>14</v>
      </c>
      <c r="M33" s="77">
        <f t="shared" si="4"/>
        <v>0.8235294117647058</v>
      </c>
      <c r="N33" s="76">
        <v>3</v>
      </c>
      <c r="O33" s="67">
        <f t="shared" si="5"/>
        <v>0.17647058823529413</v>
      </c>
      <c r="P33" s="68">
        <v>0</v>
      </c>
      <c r="Q33" s="67">
        <f t="shared" si="6"/>
        <v>0</v>
      </c>
      <c r="R33" s="66">
        <v>0</v>
      </c>
      <c r="S33" s="67">
        <f t="shared" si="7"/>
        <v>0</v>
      </c>
      <c r="T33" s="69">
        <v>522.5</v>
      </c>
      <c r="U33" s="69">
        <v>0</v>
      </c>
      <c r="V33" s="69">
        <v>190.24</v>
      </c>
      <c r="W33" s="80">
        <f>V33/N33</f>
        <v>63.413333333333334</v>
      </c>
      <c r="X33" s="69">
        <v>0</v>
      </c>
      <c r="Y33" s="69">
        <v>0</v>
      </c>
      <c r="Z33" s="69">
        <v>0</v>
      </c>
      <c r="AA33" s="69">
        <v>0</v>
      </c>
      <c r="AD33" s="76"/>
      <c r="AE33" s="80"/>
      <c r="AF33" s="77"/>
      <c r="AG33" s="66"/>
      <c r="AH33" s="76"/>
      <c r="AI33" s="80"/>
      <c r="AJ33" s="77"/>
    </row>
    <row r="34" spans="1:36" ht="25.5">
      <c r="A34" s="48">
        <v>658</v>
      </c>
      <c r="B34" s="49" t="s">
        <v>89</v>
      </c>
      <c r="C34" s="57">
        <v>117</v>
      </c>
      <c r="D34" s="76">
        <v>99</v>
      </c>
      <c r="E34" s="67">
        <f t="shared" si="0"/>
        <v>0.8461538461538461</v>
      </c>
      <c r="F34" s="76">
        <v>18</v>
      </c>
      <c r="G34" s="67">
        <f t="shared" si="1"/>
        <v>0.15384615384615385</v>
      </c>
      <c r="H34" s="68">
        <v>0</v>
      </c>
      <c r="I34" s="67">
        <f t="shared" si="2"/>
        <v>0</v>
      </c>
      <c r="J34" s="66">
        <v>0</v>
      </c>
      <c r="K34" s="67">
        <f t="shared" si="3"/>
        <v>0</v>
      </c>
      <c r="L34" s="76">
        <v>90</v>
      </c>
      <c r="M34" s="77">
        <f t="shared" si="4"/>
        <v>0.7692307692307693</v>
      </c>
      <c r="N34" s="76">
        <v>18</v>
      </c>
      <c r="O34" s="67">
        <f t="shared" si="5"/>
        <v>0.15384615384615385</v>
      </c>
      <c r="P34" s="68">
        <v>0</v>
      </c>
      <c r="Q34" s="67">
        <f t="shared" si="6"/>
        <v>0</v>
      </c>
      <c r="R34" s="66">
        <v>0</v>
      </c>
      <c r="S34" s="67">
        <f t="shared" si="7"/>
        <v>0</v>
      </c>
      <c r="T34" s="69">
        <v>2641.1</v>
      </c>
      <c r="U34" s="80">
        <f>T34/L34</f>
        <v>29.345555555555556</v>
      </c>
      <c r="V34" s="69">
        <v>1475.45</v>
      </c>
      <c r="W34" s="80">
        <f>V34/N34</f>
        <v>81.96944444444445</v>
      </c>
      <c r="X34" s="69">
        <v>0</v>
      </c>
      <c r="Y34" s="69">
        <v>0</v>
      </c>
      <c r="Z34" s="69">
        <v>0</v>
      </c>
      <c r="AA34" s="69">
        <v>0</v>
      </c>
      <c r="AD34" s="76"/>
      <c r="AE34" s="80"/>
      <c r="AF34" s="77"/>
      <c r="AG34" s="66"/>
      <c r="AH34" s="76"/>
      <c r="AI34" s="80"/>
      <c r="AJ34" s="77"/>
    </row>
    <row r="35" spans="1:36" ht="12.75">
      <c r="A35" s="49">
        <v>659</v>
      </c>
      <c r="B35" s="49" t="s">
        <v>90</v>
      </c>
      <c r="C35" s="57">
        <v>1</v>
      </c>
      <c r="D35" s="76">
        <v>1</v>
      </c>
      <c r="E35" s="67">
        <f t="shared" si="0"/>
        <v>1</v>
      </c>
      <c r="F35" s="76">
        <v>0</v>
      </c>
      <c r="G35" s="67">
        <f t="shared" si="1"/>
        <v>0</v>
      </c>
      <c r="H35" s="68">
        <v>0</v>
      </c>
      <c r="I35" s="67">
        <f t="shared" si="2"/>
        <v>0</v>
      </c>
      <c r="J35" s="66">
        <v>0</v>
      </c>
      <c r="K35" s="67">
        <f t="shared" si="3"/>
        <v>0</v>
      </c>
      <c r="L35" s="76">
        <v>1</v>
      </c>
      <c r="M35" s="77">
        <f t="shared" si="4"/>
        <v>1</v>
      </c>
      <c r="N35" s="76">
        <v>0</v>
      </c>
      <c r="O35" s="67">
        <f t="shared" si="5"/>
        <v>0</v>
      </c>
      <c r="P35" s="68">
        <v>0</v>
      </c>
      <c r="Q35" s="67">
        <f t="shared" si="6"/>
        <v>0</v>
      </c>
      <c r="R35" s="66">
        <v>0</v>
      </c>
      <c r="S35" s="67">
        <f t="shared" si="7"/>
        <v>0</v>
      </c>
      <c r="T35" s="69">
        <v>16</v>
      </c>
      <c r="U35" s="80">
        <f>T35/L35</f>
        <v>16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D35" s="66"/>
      <c r="AE35" s="80"/>
      <c r="AF35" s="77"/>
      <c r="AG35" s="66"/>
      <c r="AH35" s="66"/>
      <c r="AI35" s="80"/>
      <c r="AJ35" s="77"/>
    </row>
    <row r="36" ht="12.75">
      <c r="C36" s="66">
        <f>SUM(C4:C35)</f>
        <v>2892</v>
      </c>
    </row>
  </sheetData>
  <sheetProtection selectLockedCells="1" selectUnlockedCells="1"/>
  <mergeCells count="4">
    <mergeCell ref="E2:K2"/>
    <mergeCell ref="L2:S2"/>
    <mergeCell ref="T2:AA2"/>
    <mergeCell ref="A1:K1"/>
  </mergeCells>
  <printOptions/>
  <pageMargins left="0.25" right="0.25" top="0.75" bottom="0.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Unifi</dc:creator>
  <cp:keywords/>
  <dc:description/>
  <cp:lastModifiedBy>Unifi</cp:lastModifiedBy>
  <dcterms:created xsi:type="dcterms:W3CDTF">2020-05-15T08:40:49Z</dcterms:created>
  <dcterms:modified xsi:type="dcterms:W3CDTF">2020-06-12T10:06:33Z</dcterms:modified>
  <cp:category/>
  <cp:version/>
  <cp:contentType/>
  <cp:contentStatus/>
</cp:coreProperties>
</file>